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gradkoprivnica-my.sharepoint.com/personal/gordana_komes_koprivnica_hr/Documents/RP/14_sjednica_GV/"/>
    </mc:Choice>
  </mc:AlternateContent>
  <xr:revisionPtr revIDLastSave="15" documentId="8_{C2CBD5E6-974A-4CE8-A823-294CB0213B2E}" xr6:coauthVersionLast="47" xr6:coauthVersionMax="47" xr10:uidLastSave="{230CEC4C-75D0-4BDE-B1CE-7F3B2ECB414F}"/>
  <workbookProtection workbookAlgorithmName="SHA-512" workbookHashValue="zp6+kLTRXoSYUFASfw+36shiFlEC+H/skLiYyAw0HJH5o8fZn/JXVWbKcOOrqMYTWlbv+lmDgT86LkEq7TMqDA==" workbookSaltValue="shJVqLVje/8GQVo9yBU2fA==" workbookSpinCount="100000" lockStructure="1"/>
  <bookViews>
    <workbookView xWindow="-120" yWindow="-120" windowWidth="29040" windowHeight="15840" activeTab="1" xr2:uid="{00000000-000D-0000-FFFF-FFFF00000000}"/>
  </bookViews>
  <sheets>
    <sheet name="T-1_Akcijski plan_EUR" sheetId="1" r:id="rId1"/>
    <sheet name="T-2_Izvori sredstava_EUR" sheetId="2" r:id="rId2"/>
    <sheet name="T-3_Strateški projekti_EUR" sheetId="5" r:id="rId3"/>
    <sheet name="Izvori sredstava_22-27_pomoćno_" sheetId="3" state="hidden" r:id="rId4"/>
    <sheet name="ITU ostali projekti - prikaz" sheetId="6" state="hidden" r:id="rId5"/>
    <sheet name="Poglavlje 11." sheetId="8" state="hidden" r:id="rId6"/>
  </sheets>
  <definedNames>
    <definedName name="_xlnm._FilterDatabase" localSheetId="3" hidden="1">'Izvori sredstava_22-27_pomoćno_'!$C$1:$C$409</definedName>
    <definedName name="_xlnm._FilterDatabase" localSheetId="1" hidden="1">'T-2_Izvori sredstava_EUR'!$C$1:$C$409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iaGVRUf4MWv+SncL1aGqA1uezAQ=="/>
    </ext>
  </extLst>
</workbook>
</file>

<file path=xl/calcChain.xml><?xml version="1.0" encoding="utf-8"?>
<calcChain xmlns="http://schemas.openxmlformats.org/spreadsheetml/2006/main">
  <c r="I14" i="8" l="1"/>
  <c r="I13" i="8"/>
  <c r="H14" i="8"/>
  <c r="H13" i="8"/>
  <c r="G14" i="8"/>
  <c r="G13" i="8"/>
  <c r="F14" i="8"/>
  <c r="F13" i="8"/>
  <c r="E14" i="8"/>
  <c r="E13" i="8"/>
  <c r="D14" i="8"/>
  <c r="D13" i="8"/>
  <c r="C14" i="8"/>
  <c r="C13" i="8"/>
  <c r="K35" i="6"/>
  <c r="J35" i="6"/>
  <c r="I35" i="6"/>
  <c r="H35" i="6"/>
  <c r="G35" i="6"/>
  <c r="F35" i="6"/>
  <c r="E35" i="6"/>
  <c r="K34" i="6"/>
  <c r="J34" i="6"/>
  <c r="I34" i="6"/>
  <c r="H34" i="6"/>
  <c r="G34" i="6"/>
  <c r="F34" i="6"/>
  <c r="E34" i="6"/>
  <c r="K33" i="6"/>
  <c r="J33" i="6"/>
  <c r="I33" i="6"/>
  <c r="H33" i="6"/>
  <c r="G33" i="6"/>
  <c r="F33" i="6"/>
  <c r="E33" i="6"/>
  <c r="L32" i="6"/>
  <c r="N32" i="6" s="1"/>
  <c r="K32" i="6"/>
  <c r="J32" i="6"/>
  <c r="I32" i="6"/>
  <c r="H32" i="6"/>
  <c r="G32" i="6"/>
  <c r="F32" i="6"/>
  <c r="E32" i="6"/>
  <c r="D32" i="6"/>
  <c r="K31" i="6"/>
  <c r="J31" i="6"/>
  <c r="I31" i="6"/>
  <c r="H31" i="6"/>
  <c r="G31" i="6"/>
  <c r="F31" i="6"/>
  <c r="E31" i="6"/>
  <c r="K30" i="6"/>
  <c r="J30" i="6"/>
  <c r="I30" i="6"/>
  <c r="H30" i="6"/>
  <c r="G30" i="6"/>
  <c r="F30" i="6"/>
  <c r="E30" i="6"/>
  <c r="K29" i="6"/>
  <c r="J29" i="6"/>
  <c r="I29" i="6"/>
  <c r="H29" i="6"/>
  <c r="G29" i="6"/>
  <c r="F29" i="6"/>
  <c r="E29" i="6"/>
  <c r="K28" i="6"/>
  <c r="J28" i="6"/>
  <c r="I28" i="6"/>
  <c r="H28" i="6"/>
  <c r="G28" i="6"/>
  <c r="F28" i="6"/>
  <c r="E28" i="6"/>
  <c r="K27" i="6"/>
  <c r="J27" i="6"/>
  <c r="I27" i="6"/>
  <c r="H27" i="6"/>
  <c r="G27" i="6"/>
  <c r="F27" i="6"/>
  <c r="E27" i="6"/>
  <c r="K26" i="6"/>
  <c r="J26" i="6"/>
  <c r="I26" i="6"/>
  <c r="H26" i="6"/>
  <c r="G26" i="6"/>
  <c r="F26" i="6"/>
  <c r="E26" i="6"/>
  <c r="K25" i="6"/>
  <c r="J25" i="6"/>
  <c r="I25" i="6"/>
  <c r="H25" i="6"/>
  <c r="G25" i="6"/>
  <c r="F25" i="6"/>
  <c r="E25" i="6"/>
  <c r="K24" i="6"/>
  <c r="J24" i="6"/>
  <c r="G24" i="6"/>
  <c r="F24" i="6"/>
  <c r="E24" i="6"/>
  <c r="K23" i="6"/>
  <c r="J23" i="6"/>
  <c r="I23" i="6"/>
  <c r="H23" i="6"/>
  <c r="G23" i="6"/>
  <c r="F23" i="6"/>
  <c r="E23" i="6"/>
  <c r="K22" i="6"/>
  <c r="J22" i="6"/>
  <c r="I22" i="6"/>
  <c r="H22" i="6"/>
  <c r="G22" i="6"/>
  <c r="F22" i="6"/>
  <c r="E22" i="6"/>
  <c r="K21" i="6"/>
  <c r="J21" i="6"/>
  <c r="I21" i="6"/>
  <c r="H21" i="6"/>
  <c r="G21" i="6"/>
  <c r="F21" i="6"/>
  <c r="E21" i="6"/>
  <c r="K20" i="6"/>
  <c r="J20" i="6"/>
  <c r="I20" i="6"/>
  <c r="H20" i="6"/>
  <c r="G20" i="6"/>
  <c r="F20" i="6"/>
  <c r="E20" i="6"/>
  <c r="K19" i="6"/>
  <c r="J19" i="6"/>
  <c r="I19" i="6"/>
  <c r="H19" i="6"/>
  <c r="G19" i="6"/>
  <c r="F19" i="6"/>
  <c r="E19" i="6"/>
  <c r="K18" i="6"/>
  <c r="J18" i="6"/>
  <c r="I18" i="6"/>
  <c r="H18" i="6"/>
  <c r="G18" i="6"/>
  <c r="F18" i="6"/>
  <c r="E18" i="6"/>
  <c r="K17" i="6"/>
  <c r="J17" i="6"/>
  <c r="I17" i="6"/>
  <c r="H17" i="6"/>
  <c r="G17" i="6"/>
  <c r="F17" i="6"/>
  <c r="E17" i="6"/>
  <c r="K16" i="6"/>
  <c r="J16" i="6"/>
  <c r="I16" i="6"/>
  <c r="H16" i="6"/>
  <c r="G16" i="6"/>
  <c r="F16" i="6"/>
  <c r="E16" i="6"/>
  <c r="K15" i="6"/>
  <c r="J15" i="6"/>
  <c r="I15" i="6"/>
  <c r="H15" i="6"/>
  <c r="G15" i="6"/>
  <c r="F15" i="6"/>
  <c r="E15" i="6"/>
  <c r="K14" i="6"/>
  <c r="J14" i="6"/>
  <c r="I14" i="6"/>
  <c r="H14" i="6"/>
  <c r="G14" i="6"/>
  <c r="F14" i="6"/>
  <c r="E14" i="6"/>
  <c r="K13" i="6"/>
  <c r="J13" i="6"/>
  <c r="I13" i="6"/>
  <c r="H13" i="6"/>
  <c r="G13" i="6"/>
  <c r="F13" i="6"/>
  <c r="E13" i="6"/>
  <c r="K12" i="6"/>
  <c r="J12" i="6"/>
  <c r="I12" i="6"/>
  <c r="H12" i="6"/>
  <c r="G12" i="6"/>
  <c r="F12" i="6"/>
  <c r="E12" i="6"/>
  <c r="K11" i="6"/>
  <c r="J11" i="6"/>
  <c r="I11" i="6"/>
  <c r="H11" i="6"/>
  <c r="G11" i="6"/>
  <c r="F11" i="6"/>
  <c r="E11" i="6"/>
  <c r="K10" i="6"/>
  <c r="J10" i="6"/>
  <c r="I10" i="6"/>
  <c r="H10" i="6"/>
  <c r="G10" i="6"/>
  <c r="F10" i="6"/>
  <c r="E10" i="6"/>
  <c r="K9" i="6"/>
  <c r="J9" i="6"/>
  <c r="I9" i="6"/>
  <c r="H9" i="6"/>
  <c r="G9" i="6"/>
  <c r="F9" i="6"/>
  <c r="E9" i="6"/>
  <c r="K8" i="6"/>
  <c r="J8" i="6"/>
  <c r="I8" i="6"/>
  <c r="H8" i="6"/>
  <c r="G8" i="6"/>
  <c r="F8" i="6"/>
  <c r="E8" i="6"/>
  <c r="E36" i="6" s="1"/>
  <c r="K7" i="6"/>
  <c r="J7" i="6"/>
  <c r="I7" i="6"/>
  <c r="H7" i="6"/>
  <c r="G7" i="6"/>
  <c r="G36" i="6" s="1"/>
  <c r="F7" i="6"/>
  <c r="E7" i="6"/>
  <c r="K6" i="6"/>
  <c r="J6" i="6"/>
  <c r="I6" i="6"/>
  <c r="H6" i="6"/>
  <c r="G6" i="6"/>
  <c r="F6" i="6"/>
  <c r="E6" i="6"/>
  <c r="N8" i="5"/>
  <c r="M8" i="5"/>
  <c r="L8" i="5"/>
  <c r="K8" i="5"/>
  <c r="J8" i="5"/>
  <c r="I8" i="5"/>
  <c r="H8" i="5"/>
  <c r="V7" i="5"/>
  <c r="U7" i="5"/>
  <c r="T7" i="5"/>
  <c r="S7" i="5"/>
  <c r="R7" i="5"/>
  <c r="Q7" i="5"/>
  <c r="P7" i="5"/>
  <c r="O7" i="5"/>
  <c r="V6" i="5"/>
  <c r="U6" i="5"/>
  <c r="T6" i="5"/>
  <c r="S6" i="5"/>
  <c r="R6" i="5"/>
  <c r="Q6" i="5"/>
  <c r="P6" i="5"/>
  <c r="O6" i="5"/>
  <c r="V5" i="5"/>
  <c r="U5" i="5"/>
  <c r="W5" i="5" s="1"/>
  <c r="T5" i="5"/>
  <c r="S5" i="5"/>
  <c r="S8" i="5" s="1"/>
  <c r="R5" i="5"/>
  <c r="Q5" i="5"/>
  <c r="P5" i="5"/>
  <c r="P8" i="5" s="1"/>
  <c r="O5" i="5"/>
  <c r="O8" i="5" s="1"/>
  <c r="AQ209" i="3"/>
  <c r="AI209" i="3"/>
  <c r="AA209" i="3"/>
  <c r="S209" i="3"/>
  <c r="K209" i="3"/>
  <c r="AQ208" i="3"/>
  <c r="AI208" i="3"/>
  <c r="AA208" i="3"/>
  <c r="S208" i="3"/>
  <c r="K208" i="3"/>
  <c r="AZ208" i="3" s="1"/>
  <c r="AQ207" i="3"/>
  <c r="AZ207" i="3" s="1"/>
  <c r="AI207" i="3"/>
  <c r="AA207" i="3"/>
  <c r="S207" i="3"/>
  <c r="K207" i="3"/>
  <c r="AQ206" i="3"/>
  <c r="AI206" i="3"/>
  <c r="AA206" i="3"/>
  <c r="AZ206" i="3" s="1"/>
  <c r="S206" i="3"/>
  <c r="K206" i="3"/>
  <c r="AY204" i="3"/>
  <c r="AQ204" i="3"/>
  <c r="AI204" i="3"/>
  <c r="AA204" i="3"/>
  <c r="S204" i="3"/>
  <c r="K204" i="3"/>
  <c r="AY203" i="3"/>
  <c r="AQ203" i="3"/>
  <c r="AI203" i="3"/>
  <c r="AA203" i="3"/>
  <c r="S203" i="3"/>
  <c r="K203" i="3"/>
  <c r="AZ203" i="3" s="1"/>
  <c r="AY202" i="3"/>
  <c r="AQ202" i="3"/>
  <c r="AI202" i="3"/>
  <c r="AA202" i="3"/>
  <c r="S202" i="3"/>
  <c r="K202" i="3"/>
  <c r="AZ202" i="3" s="1"/>
  <c r="AY201" i="3"/>
  <c r="AQ201" i="3"/>
  <c r="AI201" i="3"/>
  <c r="AA201" i="3"/>
  <c r="S201" i="3"/>
  <c r="K201" i="3"/>
  <c r="AZ201" i="3" s="1"/>
  <c r="AZ200" i="3"/>
  <c r="AY200" i="3"/>
  <c r="AQ200" i="3"/>
  <c r="AI200" i="3"/>
  <c r="AA200" i="3"/>
  <c r="S200" i="3"/>
  <c r="K200" i="3"/>
  <c r="AY199" i="3"/>
  <c r="AQ199" i="3"/>
  <c r="AZ199" i="3" s="1"/>
  <c r="AI199" i="3"/>
  <c r="AA199" i="3"/>
  <c r="S199" i="3"/>
  <c r="K199" i="3"/>
  <c r="AY198" i="3"/>
  <c r="AQ198" i="3"/>
  <c r="AI198" i="3"/>
  <c r="AZ198" i="3" s="1"/>
  <c r="AA198" i="3"/>
  <c r="S198" i="3"/>
  <c r="K198" i="3"/>
  <c r="AX197" i="3"/>
  <c r="AX182" i="3" s="1"/>
  <c r="AW197" i="3"/>
  <c r="AW182" i="3" s="1"/>
  <c r="AV197" i="3"/>
  <c r="AU197" i="3"/>
  <c r="AT197" i="3"/>
  <c r="AS197" i="3"/>
  <c r="AR197" i="3"/>
  <c r="AP197" i="3"/>
  <c r="AP182" i="3" s="1"/>
  <c r="AO197" i="3"/>
  <c r="AO182" i="3" s="1"/>
  <c r="AN197" i="3"/>
  <c r="AM197" i="3"/>
  <c r="AL197" i="3"/>
  <c r="AK197" i="3"/>
  <c r="AJ197" i="3"/>
  <c r="AH197" i="3"/>
  <c r="AH182" i="3" s="1"/>
  <c r="AG197" i="3"/>
  <c r="AG182" i="3" s="1"/>
  <c r="AF197" i="3"/>
  <c r="AE197" i="3"/>
  <c r="AD197" i="3"/>
  <c r="AC197" i="3"/>
  <c r="AB197" i="3"/>
  <c r="Z197" i="3"/>
  <c r="Z182" i="3" s="1"/>
  <c r="Y197" i="3"/>
  <c r="Y182" i="3" s="1"/>
  <c r="X197" i="3"/>
  <c r="W197" i="3"/>
  <c r="V197" i="3"/>
  <c r="U197" i="3"/>
  <c r="T197" i="3"/>
  <c r="R197" i="3"/>
  <c r="R182" i="3" s="1"/>
  <c r="Q197" i="3"/>
  <c r="Q182" i="3" s="1"/>
  <c r="P197" i="3"/>
  <c r="O197" i="3"/>
  <c r="N197" i="3"/>
  <c r="M197" i="3"/>
  <c r="L197" i="3"/>
  <c r="J197" i="3"/>
  <c r="J182" i="3" s="1"/>
  <c r="I197" i="3"/>
  <c r="I182" i="3" s="1"/>
  <c r="H197" i="3"/>
  <c r="G197" i="3"/>
  <c r="F197" i="3"/>
  <c r="E197" i="3"/>
  <c r="D197" i="3"/>
  <c r="AY196" i="3"/>
  <c r="AQ196" i="3"/>
  <c r="AI196" i="3"/>
  <c r="AZ196" i="3" s="1"/>
  <c r="AA196" i="3"/>
  <c r="S196" i="3"/>
  <c r="K196" i="3"/>
  <c r="AY195" i="3"/>
  <c r="AQ195" i="3"/>
  <c r="AI195" i="3"/>
  <c r="AA195" i="3"/>
  <c r="S195" i="3"/>
  <c r="K195" i="3"/>
  <c r="AY194" i="3"/>
  <c r="AQ194" i="3"/>
  <c r="AI194" i="3"/>
  <c r="AA194" i="3"/>
  <c r="S194" i="3"/>
  <c r="K194" i="3"/>
  <c r="AZ194" i="3" s="1"/>
  <c r="AY193" i="3"/>
  <c r="AQ193" i="3"/>
  <c r="AI193" i="3"/>
  <c r="AA193" i="3"/>
  <c r="S193" i="3"/>
  <c r="K193" i="3"/>
  <c r="AY192" i="3"/>
  <c r="AQ192" i="3"/>
  <c r="AI192" i="3"/>
  <c r="AA192" i="3"/>
  <c r="S192" i="3"/>
  <c r="K192" i="3"/>
  <c r="AY191" i="3"/>
  <c r="AQ191" i="3"/>
  <c r="AI191" i="3"/>
  <c r="AA191" i="3"/>
  <c r="S191" i="3"/>
  <c r="K191" i="3"/>
  <c r="AZ191" i="3" s="1"/>
  <c r="AY190" i="3"/>
  <c r="AQ190" i="3"/>
  <c r="AI190" i="3"/>
  <c r="AA190" i="3"/>
  <c r="S190" i="3"/>
  <c r="K190" i="3"/>
  <c r="AZ190" i="3" s="1"/>
  <c r="AZ189" i="3"/>
  <c r="AY189" i="3"/>
  <c r="AQ189" i="3"/>
  <c r="AI189" i="3"/>
  <c r="AA189" i="3"/>
  <c r="S189" i="3"/>
  <c r="K189" i="3"/>
  <c r="AY188" i="3"/>
  <c r="AQ188" i="3"/>
  <c r="AI188" i="3"/>
  <c r="AZ188" i="3" s="1"/>
  <c r="AA188" i="3"/>
  <c r="S188" i="3"/>
  <c r="K188" i="3"/>
  <c r="AY187" i="3"/>
  <c r="AQ187" i="3"/>
  <c r="AI187" i="3"/>
  <c r="AA187" i="3"/>
  <c r="S187" i="3"/>
  <c r="K187" i="3"/>
  <c r="AY186" i="3"/>
  <c r="AQ186" i="3"/>
  <c r="AI186" i="3"/>
  <c r="AA186" i="3"/>
  <c r="S186" i="3"/>
  <c r="K186" i="3"/>
  <c r="AY185" i="3"/>
  <c r="AQ185" i="3"/>
  <c r="AI185" i="3"/>
  <c r="AA185" i="3"/>
  <c r="S185" i="3"/>
  <c r="K185" i="3"/>
  <c r="AY184" i="3"/>
  <c r="AQ184" i="3"/>
  <c r="AI184" i="3"/>
  <c r="AA184" i="3"/>
  <c r="S184" i="3"/>
  <c r="K184" i="3"/>
  <c r="AZ184" i="3" s="1"/>
  <c r="AX183" i="3"/>
  <c r="AW183" i="3"/>
  <c r="AV183" i="3"/>
  <c r="AU183" i="3"/>
  <c r="AT183" i="3"/>
  <c r="AS183" i="3"/>
  <c r="AR183" i="3"/>
  <c r="AP183" i="3"/>
  <c r="AO183" i="3"/>
  <c r="AN183" i="3"/>
  <c r="AM183" i="3"/>
  <c r="AL183" i="3"/>
  <c r="AK183" i="3"/>
  <c r="AJ183" i="3"/>
  <c r="AH183" i="3"/>
  <c r="AG183" i="3"/>
  <c r="AF183" i="3"/>
  <c r="AE183" i="3"/>
  <c r="AE182" i="3" s="1"/>
  <c r="AD183" i="3"/>
  <c r="AC183" i="3"/>
  <c r="AB183" i="3"/>
  <c r="Z183" i="3"/>
  <c r="Y183" i="3"/>
  <c r="X183" i="3"/>
  <c r="W183" i="3"/>
  <c r="V183" i="3"/>
  <c r="V182" i="3" s="1"/>
  <c r="F182" i="2" s="1"/>
  <c r="U183" i="3"/>
  <c r="T183" i="3"/>
  <c r="R183" i="3"/>
  <c r="Q183" i="3"/>
  <c r="P183" i="3"/>
  <c r="O183" i="3"/>
  <c r="N183" i="3"/>
  <c r="M183" i="3"/>
  <c r="M182" i="3" s="1"/>
  <c r="L183" i="3"/>
  <c r="J183" i="3"/>
  <c r="I183" i="3"/>
  <c r="H183" i="3"/>
  <c r="G183" i="3"/>
  <c r="G182" i="3" s="1"/>
  <c r="F183" i="3"/>
  <c r="E183" i="3"/>
  <c r="D183" i="3"/>
  <c r="AV182" i="3"/>
  <c r="AU182" i="3"/>
  <c r="AT182" i="3"/>
  <c r="AS182" i="3"/>
  <c r="AN182" i="3"/>
  <c r="AM182" i="3"/>
  <c r="AL182" i="3"/>
  <c r="AK182" i="3"/>
  <c r="AF182" i="3"/>
  <c r="AD182" i="3"/>
  <c r="AC182" i="3"/>
  <c r="X182" i="3"/>
  <c r="W182" i="3"/>
  <c r="U182" i="3"/>
  <c r="P182" i="3"/>
  <c r="O182" i="3"/>
  <c r="N182" i="3"/>
  <c r="H182" i="3"/>
  <c r="F182" i="3"/>
  <c r="E182" i="3"/>
  <c r="AY181" i="3"/>
  <c r="AQ181" i="3"/>
  <c r="AI181" i="3"/>
  <c r="AA181" i="3"/>
  <c r="S181" i="3"/>
  <c r="K181" i="3"/>
  <c r="AY180" i="3"/>
  <c r="AQ180" i="3"/>
  <c r="AI180" i="3"/>
  <c r="AA180" i="3"/>
  <c r="S180" i="3"/>
  <c r="K180" i="3"/>
  <c r="AZ179" i="3"/>
  <c r="AY179" i="3"/>
  <c r="AQ179" i="3"/>
  <c r="AI179" i="3"/>
  <c r="AA179" i="3"/>
  <c r="S179" i="3"/>
  <c r="K179" i="3"/>
  <c r="AY178" i="3"/>
  <c r="AZ178" i="3" s="1"/>
  <c r="AQ178" i="3"/>
  <c r="AI178" i="3"/>
  <c r="AA178" i="3"/>
  <c r="S178" i="3"/>
  <c r="K178" i="3"/>
  <c r="L33" i="6" s="1"/>
  <c r="AY177" i="3"/>
  <c r="AQ177" i="3"/>
  <c r="AZ177" i="3" s="1"/>
  <c r="AI177" i="3"/>
  <c r="AA177" i="3"/>
  <c r="S177" i="3"/>
  <c r="K177" i="3"/>
  <c r="AY176" i="3"/>
  <c r="AQ176" i="3"/>
  <c r="AI176" i="3"/>
  <c r="AZ176" i="3" s="1"/>
  <c r="AA176" i="3"/>
  <c r="S176" i="3"/>
  <c r="K176" i="3"/>
  <c r="AX175" i="3"/>
  <c r="AX159" i="3" s="1"/>
  <c r="AW175" i="3"/>
  <c r="AY175" i="3" s="1"/>
  <c r="AV175" i="3"/>
  <c r="AU175" i="3"/>
  <c r="AT175" i="3"/>
  <c r="AS175" i="3"/>
  <c r="AR175" i="3"/>
  <c r="AP175" i="3"/>
  <c r="AP159" i="3" s="1"/>
  <c r="AO175" i="3"/>
  <c r="AQ175" i="3" s="1"/>
  <c r="AN175" i="3"/>
  <c r="AM175" i="3"/>
  <c r="AL175" i="3"/>
  <c r="AK175" i="3"/>
  <c r="AJ175" i="3"/>
  <c r="AH175" i="3"/>
  <c r="AH159" i="3" s="1"/>
  <c r="AG175" i="3"/>
  <c r="AI175" i="3" s="1"/>
  <c r="AF175" i="3"/>
  <c r="AE175" i="3"/>
  <c r="AD175" i="3"/>
  <c r="AC175" i="3"/>
  <c r="AB175" i="3"/>
  <c r="Z175" i="3"/>
  <c r="Z159" i="3" s="1"/>
  <c r="Y175" i="3"/>
  <c r="AA175" i="3" s="1"/>
  <c r="X175" i="3"/>
  <c r="W175" i="3"/>
  <c r="V175" i="3"/>
  <c r="U175" i="3"/>
  <c r="T175" i="3"/>
  <c r="R175" i="3"/>
  <c r="R159" i="3" s="1"/>
  <c r="Q175" i="3"/>
  <c r="S175" i="3" s="1"/>
  <c r="P175" i="3"/>
  <c r="O175" i="3"/>
  <c r="N175" i="3"/>
  <c r="M175" i="3"/>
  <c r="L175" i="3"/>
  <c r="J175" i="3"/>
  <c r="J159" i="3" s="1"/>
  <c r="I175" i="3"/>
  <c r="K175" i="3" s="1"/>
  <c r="H175" i="3"/>
  <c r="G175" i="3"/>
  <c r="F175" i="3"/>
  <c r="E175" i="3"/>
  <c r="D175" i="3"/>
  <c r="AY174" i="3"/>
  <c r="AQ174" i="3"/>
  <c r="AI174" i="3"/>
  <c r="AZ174" i="3" s="1"/>
  <c r="AA174" i="3"/>
  <c r="S174" i="3"/>
  <c r="K174" i="3"/>
  <c r="AY173" i="3"/>
  <c r="AQ173" i="3"/>
  <c r="AI173" i="3"/>
  <c r="AA173" i="3"/>
  <c r="S173" i="3"/>
  <c r="K173" i="3"/>
  <c r="AY172" i="3"/>
  <c r="AQ172" i="3"/>
  <c r="AI172" i="3"/>
  <c r="AA172" i="3"/>
  <c r="S172" i="3"/>
  <c r="K172" i="3"/>
  <c r="AY171" i="3"/>
  <c r="AQ171" i="3"/>
  <c r="AI171" i="3"/>
  <c r="AA171" i="3"/>
  <c r="S171" i="3"/>
  <c r="L29" i="6" s="1"/>
  <c r="K171" i="3"/>
  <c r="AY170" i="3"/>
  <c r="AQ170" i="3"/>
  <c r="AI170" i="3"/>
  <c r="AA170" i="3"/>
  <c r="S170" i="3"/>
  <c r="K170" i="3"/>
  <c r="AZ169" i="3"/>
  <c r="AY169" i="3"/>
  <c r="AQ169" i="3"/>
  <c r="AI169" i="3"/>
  <c r="AA169" i="3"/>
  <c r="S169" i="3"/>
  <c r="K169" i="3"/>
  <c r="AY168" i="3"/>
  <c r="AZ168" i="3" s="1"/>
  <c r="AQ168" i="3"/>
  <c r="AI168" i="3"/>
  <c r="AA168" i="3"/>
  <c r="S168" i="3"/>
  <c r="K168" i="3"/>
  <c r="AY167" i="3"/>
  <c r="AQ167" i="3"/>
  <c r="AI167" i="3"/>
  <c r="AA167" i="3"/>
  <c r="S167" i="3"/>
  <c r="K167" i="3"/>
  <c r="AY166" i="3"/>
  <c r="AQ166" i="3"/>
  <c r="AI166" i="3"/>
  <c r="AA166" i="3"/>
  <c r="S166" i="3"/>
  <c r="K166" i="3"/>
  <c r="AY165" i="3"/>
  <c r="AQ165" i="3"/>
  <c r="AI165" i="3"/>
  <c r="AA165" i="3"/>
  <c r="L24" i="6" s="1"/>
  <c r="D24" i="6" s="1"/>
  <c r="W165" i="3"/>
  <c r="X165" i="3" s="1"/>
  <c r="S165" i="3"/>
  <c r="K165" i="3"/>
  <c r="AY164" i="3"/>
  <c r="AQ164" i="3"/>
  <c r="AI164" i="3"/>
  <c r="AZ164" i="3" s="1"/>
  <c r="AA164" i="3"/>
  <c r="S164" i="3"/>
  <c r="K164" i="3"/>
  <c r="AY163" i="3"/>
  <c r="AQ163" i="3"/>
  <c r="AI163" i="3"/>
  <c r="AA163" i="3"/>
  <c r="S163" i="3"/>
  <c r="K163" i="3"/>
  <c r="AZ163" i="3" s="1"/>
  <c r="AY162" i="3"/>
  <c r="AQ162" i="3"/>
  <c r="AI162" i="3"/>
  <c r="AA162" i="3"/>
  <c r="S162" i="3"/>
  <c r="K162" i="3"/>
  <c r="AZ162" i="3" s="1"/>
  <c r="AY161" i="3"/>
  <c r="AQ161" i="3"/>
  <c r="AI161" i="3"/>
  <c r="AA161" i="3"/>
  <c r="S161" i="3"/>
  <c r="K161" i="3"/>
  <c r="AX160" i="3"/>
  <c r="AW160" i="3"/>
  <c r="AV160" i="3"/>
  <c r="AU160" i="3"/>
  <c r="AT160" i="3"/>
  <c r="AT159" i="3" s="1"/>
  <c r="AS160" i="3"/>
  <c r="AS159" i="3" s="1"/>
  <c r="AR160" i="3"/>
  <c r="AP160" i="3"/>
  <c r="AO160" i="3"/>
  <c r="AN160" i="3"/>
  <c r="AN159" i="3" s="1"/>
  <c r="AM160" i="3"/>
  <c r="AL160" i="3"/>
  <c r="AL159" i="3" s="1"/>
  <c r="AK160" i="3"/>
  <c r="AK159" i="3" s="1"/>
  <c r="AJ160" i="3"/>
  <c r="AH160" i="3"/>
  <c r="AG160" i="3"/>
  <c r="AF160" i="3"/>
  <c r="AF159" i="3" s="1"/>
  <c r="AE160" i="3"/>
  <c r="AE159" i="3" s="1"/>
  <c r="AD160" i="3"/>
  <c r="AC160" i="3"/>
  <c r="AC159" i="3" s="1"/>
  <c r="AB160" i="3"/>
  <c r="AI160" i="3" s="1"/>
  <c r="Z160" i="3"/>
  <c r="Y160" i="3"/>
  <c r="W160" i="3"/>
  <c r="V160" i="3"/>
  <c r="U160" i="3"/>
  <c r="U159" i="3" s="1"/>
  <c r="T160" i="3"/>
  <c r="AA160" i="3" s="1"/>
  <c r="R160" i="3"/>
  <c r="Q160" i="3"/>
  <c r="P160" i="3"/>
  <c r="P159" i="3" s="1"/>
  <c r="O160" i="3"/>
  <c r="N160" i="3"/>
  <c r="M160" i="3"/>
  <c r="M159" i="3" s="1"/>
  <c r="L160" i="3"/>
  <c r="J160" i="3"/>
  <c r="I160" i="3"/>
  <c r="H160" i="3"/>
  <c r="G160" i="3"/>
  <c r="G159" i="3" s="1"/>
  <c r="F160" i="3"/>
  <c r="E160" i="3"/>
  <c r="E159" i="3" s="1"/>
  <c r="D160" i="3"/>
  <c r="K160" i="3" s="1"/>
  <c r="AW159" i="3"/>
  <c r="AV159" i="3"/>
  <c r="AU159" i="3"/>
  <c r="AR159" i="3"/>
  <c r="AO159" i="3"/>
  <c r="AM159" i="3"/>
  <c r="AJ159" i="3"/>
  <c r="AG159" i="3"/>
  <c r="AD159" i="3"/>
  <c r="AB159" i="3"/>
  <c r="Y159" i="3"/>
  <c r="W159" i="3"/>
  <c r="V159" i="3"/>
  <c r="T159" i="3"/>
  <c r="Q159" i="3"/>
  <c r="O159" i="3"/>
  <c r="N159" i="3"/>
  <c r="L159" i="3"/>
  <c r="I159" i="3"/>
  <c r="H159" i="3"/>
  <c r="F159" i="3"/>
  <c r="D159" i="3"/>
  <c r="AY158" i="3"/>
  <c r="AQ158" i="3"/>
  <c r="AI158" i="3"/>
  <c r="AA158" i="3"/>
  <c r="S158" i="3"/>
  <c r="K158" i="3"/>
  <c r="AY157" i="3"/>
  <c r="AQ157" i="3"/>
  <c r="AI157" i="3"/>
  <c r="AA157" i="3"/>
  <c r="S157" i="3"/>
  <c r="K157" i="3"/>
  <c r="AZ157" i="3" s="1"/>
  <c r="AY156" i="3"/>
  <c r="AQ156" i="3"/>
  <c r="AI156" i="3"/>
  <c r="AA156" i="3"/>
  <c r="S156" i="3"/>
  <c r="K156" i="3"/>
  <c r="AZ156" i="3" s="1"/>
  <c r="AY155" i="3"/>
  <c r="AQ155" i="3"/>
  <c r="AI155" i="3"/>
  <c r="AA155" i="3"/>
  <c r="S155" i="3"/>
  <c r="K155" i="3"/>
  <c r="AZ155" i="3" s="1"/>
  <c r="AZ154" i="3"/>
  <c r="AY154" i="3"/>
  <c r="AQ154" i="3"/>
  <c r="AI154" i="3"/>
  <c r="AA154" i="3"/>
  <c r="S154" i="3"/>
  <c r="K154" i="3"/>
  <c r="AY153" i="3"/>
  <c r="AZ153" i="3" s="1"/>
  <c r="AQ153" i="3"/>
  <c r="AI153" i="3"/>
  <c r="AA153" i="3"/>
  <c r="S153" i="3"/>
  <c r="K153" i="3"/>
  <c r="AX152" i="3"/>
  <c r="AY152" i="3" s="1"/>
  <c r="AW152" i="3"/>
  <c r="AV152" i="3"/>
  <c r="AU152" i="3"/>
  <c r="AT152" i="3"/>
  <c r="AS152" i="3"/>
  <c r="AR152" i="3"/>
  <c r="AP152" i="3"/>
  <c r="AQ152" i="3" s="1"/>
  <c r="AO152" i="3"/>
  <c r="AN152" i="3"/>
  <c r="AM152" i="3"/>
  <c r="AL152" i="3"/>
  <c r="AK152" i="3"/>
  <c r="AJ152" i="3"/>
  <c r="AH152" i="3"/>
  <c r="AI152" i="3" s="1"/>
  <c r="AG152" i="3"/>
  <c r="AF152" i="3"/>
  <c r="AE152" i="3"/>
  <c r="AD152" i="3"/>
  <c r="AC152" i="3"/>
  <c r="AB152" i="3"/>
  <c r="Z152" i="3"/>
  <c r="Y152" i="3"/>
  <c r="X152" i="3"/>
  <c r="W152" i="3"/>
  <c r="V152" i="3"/>
  <c r="U152" i="3"/>
  <c r="T152" i="3"/>
  <c r="AA152" i="3" s="1"/>
  <c r="R152" i="3"/>
  <c r="Q152" i="3"/>
  <c r="P152" i="3"/>
  <c r="O152" i="3"/>
  <c r="N152" i="3"/>
  <c r="M152" i="3"/>
  <c r="L152" i="3"/>
  <c r="S152" i="3" s="1"/>
  <c r="J152" i="3"/>
  <c r="I152" i="3"/>
  <c r="H152" i="3"/>
  <c r="G152" i="3"/>
  <c r="F152" i="3"/>
  <c r="E152" i="3"/>
  <c r="D152" i="3"/>
  <c r="K152" i="3" s="1"/>
  <c r="AY151" i="3"/>
  <c r="AQ151" i="3"/>
  <c r="AZ151" i="3" s="1"/>
  <c r="AI151" i="3"/>
  <c r="AA151" i="3"/>
  <c r="S151" i="3"/>
  <c r="K151" i="3"/>
  <c r="AY150" i="3"/>
  <c r="AQ150" i="3"/>
  <c r="AI150" i="3"/>
  <c r="AZ150" i="3" s="1"/>
  <c r="AA150" i="3"/>
  <c r="S150" i="3"/>
  <c r="K150" i="3"/>
  <c r="AY149" i="3"/>
  <c r="AQ149" i="3"/>
  <c r="AI149" i="3"/>
  <c r="AA149" i="3"/>
  <c r="S149" i="3"/>
  <c r="K149" i="3"/>
  <c r="AZ149" i="3" s="1"/>
  <c r="AY148" i="3"/>
  <c r="AQ148" i="3"/>
  <c r="AI148" i="3"/>
  <c r="AA148" i="3"/>
  <c r="S148" i="3"/>
  <c r="K148" i="3"/>
  <c r="AZ148" i="3" s="1"/>
  <c r="AY147" i="3"/>
  <c r="AQ147" i="3"/>
  <c r="AI147" i="3"/>
  <c r="AA147" i="3"/>
  <c r="S147" i="3"/>
  <c r="K147" i="3"/>
  <c r="AY146" i="3"/>
  <c r="AQ146" i="3"/>
  <c r="AI146" i="3"/>
  <c r="AA146" i="3"/>
  <c r="S146" i="3"/>
  <c r="K146" i="3"/>
  <c r="AY145" i="3"/>
  <c r="AQ145" i="3"/>
  <c r="AI145" i="3"/>
  <c r="AA145" i="3"/>
  <c r="S145" i="3"/>
  <c r="K145" i="3"/>
  <c r="AZ145" i="3" s="1"/>
  <c r="AY144" i="3"/>
  <c r="AQ144" i="3"/>
  <c r="AI144" i="3"/>
  <c r="AA144" i="3"/>
  <c r="S144" i="3"/>
  <c r="K144" i="3"/>
  <c r="AZ144" i="3" s="1"/>
  <c r="AZ143" i="3"/>
  <c r="AY143" i="3"/>
  <c r="AQ143" i="3"/>
  <c r="AI143" i="3"/>
  <c r="AA143" i="3"/>
  <c r="S143" i="3"/>
  <c r="K143" i="3"/>
  <c r="AY142" i="3"/>
  <c r="AZ142" i="3" s="1"/>
  <c r="AQ142" i="3"/>
  <c r="AI142" i="3"/>
  <c r="AA142" i="3"/>
  <c r="S142" i="3"/>
  <c r="K142" i="3"/>
  <c r="AY141" i="3"/>
  <c r="AQ141" i="3"/>
  <c r="AI141" i="3"/>
  <c r="AA141" i="3"/>
  <c r="S141" i="3"/>
  <c r="K141" i="3"/>
  <c r="AY140" i="3"/>
  <c r="AQ140" i="3"/>
  <c r="AI140" i="3"/>
  <c r="AA140" i="3"/>
  <c r="S140" i="3"/>
  <c r="K140" i="3"/>
  <c r="AY139" i="3"/>
  <c r="AQ139" i="3"/>
  <c r="AI139" i="3"/>
  <c r="AA139" i="3"/>
  <c r="S139" i="3"/>
  <c r="K139" i="3"/>
  <c r="AZ139" i="3" s="1"/>
  <c r="AY138" i="3"/>
  <c r="AQ138" i="3"/>
  <c r="AI138" i="3"/>
  <c r="AA138" i="3"/>
  <c r="S138" i="3"/>
  <c r="K138" i="3"/>
  <c r="AZ138" i="3" s="1"/>
  <c r="AY137" i="3"/>
  <c r="AQ137" i="3"/>
  <c r="AI137" i="3"/>
  <c r="AA137" i="3"/>
  <c r="S137" i="3"/>
  <c r="K137" i="3"/>
  <c r="AZ137" i="3" s="1"/>
  <c r="AZ136" i="3"/>
  <c r="AY136" i="3"/>
  <c r="AQ136" i="3"/>
  <c r="AI136" i="3"/>
  <c r="AA136" i="3"/>
  <c r="S136" i="3"/>
  <c r="K136" i="3"/>
  <c r="AY135" i="3"/>
  <c r="AQ135" i="3"/>
  <c r="AZ135" i="3" s="1"/>
  <c r="AI135" i="3"/>
  <c r="AA135" i="3"/>
  <c r="S135" i="3"/>
  <c r="K135" i="3"/>
  <c r="AX134" i="3"/>
  <c r="AX133" i="3" s="1"/>
  <c r="AY133" i="3" s="1"/>
  <c r="H9" i="8" s="1"/>
  <c r="AW134" i="3"/>
  <c r="AW133" i="3" s="1"/>
  <c r="AV134" i="3"/>
  <c r="AU134" i="3"/>
  <c r="AT134" i="3"/>
  <c r="AS134" i="3"/>
  <c r="AR134" i="3"/>
  <c r="AY134" i="3" s="1"/>
  <c r="AP134" i="3"/>
  <c r="AO134" i="3"/>
  <c r="AO133" i="3" s="1"/>
  <c r="AN134" i="3"/>
  <c r="AM134" i="3"/>
  <c r="AL134" i="3"/>
  <c r="AK134" i="3"/>
  <c r="AJ134" i="3"/>
  <c r="AJ133" i="3" s="1"/>
  <c r="AQ133" i="3" s="1"/>
  <c r="G9" i="8" s="1"/>
  <c r="AH134" i="3"/>
  <c r="AH133" i="3" s="1"/>
  <c r="AG134" i="3"/>
  <c r="AG133" i="3" s="1"/>
  <c r="AF134" i="3"/>
  <c r="AE134" i="3"/>
  <c r="AD134" i="3"/>
  <c r="AC134" i="3"/>
  <c r="AB134" i="3"/>
  <c r="AB133" i="3" s="1"/>
  <c r="Z134" i="3"/>
  <c r="Z133" i="3" s="1"/>
  <c r="Y134" i="3"/>
  <c r="Y133" i="3" s="1"/>
  <c r="X134" i="3"/>
  <c r="W134" i="3"/>
  <c r="V134" i="3"/>
  <c r="U134" i="3"/>
  <c r="T134" i="3"/>
  <c r="AA134" i="3" s="1"/>
  <c r="R134" i="3"/>
  <c r="R133" i="3" s="1"/>
  <c r="Q134" i="3"/>
  <c r="Q133" i="3" s="1"/>
  <c r="P134" i="3"/>
  <c r="O134" i="3"/>
  <c r="N134" i="3"/>
  <c r="M134" i="3"/>
  <c r="L134" i="3"/>
  <c r="S134" i="3" s="1"/>
  <c r="J134" i="3"/>
  <c r="J133" i="3" s="1"/>
  <c r="K133" i="3" s="1"/>
  <c r="I134" i="3"/>
  <c r="I133" i="3" s="1"/>
  <c r="H134" i="3"/>
  <c r="G134" i="3"/>
  <c r="F134" i="3"/>
  <c r="E134" i="3"/>
  <c r="D134" i="3"/>
  <c r="K134" i="3" s="1"/>
  <c r="AV133" i="3"/>
  <c r="AU133" i="3"/>
  <c r="AT133" i="3"/>
  <c r="AS133" i="3"/>
  <c r="AR133" i="3"/>
  <c r="AP133" i="3"/>
  <c r="AN133" i="3"/>
  <c r="AM133" i="3"/>
  <c r="AL133" i="3"/>
  <c r="AK133" i="3"/>
  <c r="AF133" i="3"/>
  <c r="AE133" i="3"/>
  <c r="AD133" i="3"/>
  <c r="AC133" i="3"/>
  <c r="X133" i="3"/>
  <c r="W133" i="3"/>
  <c r="V133" i="3"/>
  <c r="U133" i="3"/>
  <c r="T133" i="3"/>
  <c r="P133" i="3"/>
  <c r="O133" i="3"/>
  <c r="N133" i="3"/>
  <c r="M133" i="3"/>
  <c r="L133" i="3"/>
  <c r="S133" i="3" s="1"/>
  <c r="D9" i="8" s="1"/>
  <c r="H133" i="3"/>
  <c r="G133" i="3"/>
  <c r="F133" i="3"/>
  <c r="E133" i="3"/>
  <c r="D133" i="3"/>
  <c r="AY132" i="3"/>
  <c r="AZ132" i="3" s="1"/>
  <c r="AQ132" i="3"/>
  <c r="AI132" i="3"/>
  <c r="AA132" i="3"/>
  <c r="S132" i="3"/>
  <c r="K132" i="3"/>
  <c r="AY131" i="3"/>
  <c r="AQ131" i="3"/>
  <c r="AZ131" i="3" s="1"/>
  <c r="AI131" i="3"/>
  <c r="AA131" i="3"/>
  <c r="S131" i="3"/>
  <c r="K131" i="3"/>
  <c r="AY130" i="3"/>
  <c r="AQ130" i="3"/>
  <c r="AI130" i="3"/>
  <c r="AZ130" i="3" s="1"/>
  <c r="AA130" i="3"/>
  <c r="S130" i="3"/>
  <c r="K130" i="3"/>
  <c r="AY129" i="3"/>
  <c r="AQ129" i="3"/>
  <c r="AI129" i="3"/>
  <c r="AA129" i="3"/>
  <c r="S129" i="3"/>
  <c r="K129" i="3"/>
  <c r="AX128" i="3"/>
  <c r="AW128" i="3"/>
  <c r="AV128" i="3"/>
  <c r="AV119" i="3" s="1"/>
  <c r="AU128" i="3"/>
  <c r="AU119" i="3" s="1"/>
  <c r="AT128" i="3"/>
  <c r="AS128" i="3"/>
  <c r="AR128" i="3"/>
  <c r="AY128" i="3" s="1"/>
  <c r="AP128" i="3"/>
  <c r="AO128" i="3"/>
  <c r="AN128" i="3"/>
  <c r="AN119" i="3" s="1"/>
  <c r="AM128" i="3"/>
  <c r="AM119" i="3" s="1"/>
  <c r="AL128" i="3"/>
  <c r="AK128" i="3"/>
  <c r="AJ128" i="3"/>
  <c r="AQ128" i="3" s="1"/>
  <c r="AH128" i="3"/>
  <c r="AG128" i="3"/>
  <c r="AF128" i="3"/>
  <c r="AE128" i="3"/>
  <c r="AE119" i="3" s="1"/>
  <c r="AD128" i="3"/>
  <c r="AC128" i="3"/>
  <c r="AB128" i="3"/>
  <c r="Z128" i="3"/>
  <c r="Y128" i="3"/>
  <c r="X128" i="3"/>
  <c r="W128" i="3"/>
  <c r="V128" i="3"/>
  <c r="U128" i="3"/>
  <c r="T128" i="3"/>
  <c r="R128" i="3"/>
  <c r="Q128" i="3"/>
  <c r="P128" i="3"/>
  <c r="P119" i="3" s="1"/>
  <c r="O128" i="3"/>
  <c r="N128" i="3"/>
  <c r="M128" i="3"/>
  <c r="L128" i="3"/>
  <c r="J128" i="3"/>
  <c r="I128" i="3"/>
  <c r="H128" i="3"/>
  <c r="H119" i="3" s="1"/>
  <c r="G128" i="3"/>
  <c r="G119" i="3" s="1"/>
  <c r="F128" i="3"/>
  <c r="E128" i="3"/>
  <c r="D128" i="3"/>
  <c r="AY127" i="3"/>
  <c r="AQ127" i="3"/>
  <c r="AI127" i="3"/>
  <c r="AA127" i="3"/>
  <c r="S127" i="3"/>
  <c r="K127" i="3"/>
  <c r="AY126" i="3"/>
  <c r="AQ126" i="3"/>
  <c r="AI126" i="3"/>
  <c r="AA126" i="3"/>
  <c r="S126" i="3"/>
  <c r="K126" i="3"/>
  <c r="AZ126" i="3" s="1"/>
  <c r="AY125" i="3"/>
  <c r="AQ125" i="3"/>
  <c r="AI125" i="3"/>
  <c r="AA125" i="3"/>
  <c r="S125" i="3"/>
  <c r="K125" i="3"/>
  <c r="AZ125" i="3" s="1"/>
  <c r="AY124" i="3"/>
  <c r="AQ124" i="3"/>
  <c r="AI124" i="3"/>
  <c r="AA124" i="3"/>
  <c r="S124" i="3"/>
  <c r="K124" i="3"/>
  <c r="AZ124" i="3" s="1"/>
  <c r="AZ123" i="3"/>
  <c r="AY123" i="3"/>
  <c r="AQ123" i="3"/>
  <c r="AI123" i="3"/>
  <c r="AA123" i="3"/>
  <c r="S123" i="3"/>
  <c r="K123" i="3"/>
  <c r="AZ122" i="3"/>
  <c r="AY122" i="3"/>
  <c r="AQ122" i="3"/>
  <c r="AI122" i="3"/>
  <c r="AA122" i="3"/>
  <c r="S122" i="3"/>
  <c r="K122" i="3"/>
  <c r="AY121" i="3"/>
  <c r="AQ121" i="3"/>
  <c r="AZ121" i="3" s="1"/>
  <c r="AI121" i="3"/>
  <c r="AA121" i="3"/>
  <c r="S121" i="3"/>
  <c r="K121" i="3"/>
  <c r="AX120" i="3"/>
  <c r="AX119" i="3" s="1"/>
  <c r="AW120" i="3"/>
  <c r="AW119" i="3" s="1"/>
  <c r="AV120" i="3"/>
  <c r="AU120" i="3"/>
  <c r="AT120" i="3"/>
  <c r="AS120" i="3"/>
  <c r="AR120" i="3"/>
  <c r="AP120" i="3"/>
  <c r="AP119" i="3" s="1"/>
  <c r="AO120" i="3"/>
  <c r="AQ120" i="3" s="1"/>
  <c r="AN120" i="3"/>
  <c r="AM120" i="3"/>
  <c r="AL120" i="3"/>
  <c r="AK120" i="3"/>
  <c r="AJ120" i="3"/>
  <c r="AH120" i="3"/>
  <c r="AG120" i="3"/>
  <c r="AI120" i="3" s="1"/>
  <c r="AF120" i="3"/>
  <c r="AE120" i="3"/>
  <c r="AD120" i="3"/>
  <c r="AC120" i="3"/>
  <c r="AB120" i="3"/>
  <c r="Z120" i="3"/>
  <c r="Y120" i="3"/>
  <c r="AA120" i="3" s="1"/>
  <c r="X120" i="3"/>
  <c r="W120" i="3"/>
  <c r="V120" i="3"/>
  <c r="U120" i="3"/>
  <c r="T120" i="3"/>
  <c r="R120" i="3"/>
  <c r="Q120" i="3"/>
  <c r="P120" i="3"/>
  <c r="O120" i="3"/>
  <c r="N120" i="3"/>
  <c r="M120" i="3"/>
  <c r="L120" i="3"/>
  <c r="S120" i="3" s="1"/>
  <c r="J120" i="3"/>
  <c r="I120" i="3"/>
  <c r="H120" i="3"/>
  <c r="G120" i="3"/>
  <c r="F120" i="3"/>
  <c r="E120" i="3"/>
  <c r="D120" i="3"/>
  <c r="K120" i="3" s="1"/>
  <c r="AT119" i="3"/>
  <c r="AS119" i="3"/>
  <c r="AR119" i="3"/>
  <c r="AL119" i="3"/>
  <c r="AK119" i="3"/>
  <c r="AJ119" i="3"/>
  <c r="AH119" i="3"/>
  <c r="AG119" i="3"/>
  <c r="AF119" i="3"/>
  <c r="AD119" i="3"/>
  <c r="AC119" i="3"/>
  <c r="AB119" i="3"/>
  <c r="Z119" i="3"/>
  <c r="Y119" i="3"/>
  <c r="X119" i="3"/>
  <c r="W119" i="3"/>
  <c r="V119" i="3"/>
  <c r="U119" i="3"/>
  <c r="T119" i="3"/>
  <c r="R119" i="3"/>
  <c r="Q119" i="3"/>
  <c r="O119" i="3"/>
  <c r="N119" i="3"/>
  <c r="M119" i="3"/>
  <c r="L119" i="3"/>
  <c r="J119" i="3"/>
  <c r="I119" i="3"/>
  <c r="F119" i="3"/>
  <c r="E119" i="3"/>
  <c r="D119" i="3"/>
  <c r="K119" i="3" s="1"/>
  <c r="AY118" i="3"/>
  <c r="AQ118" i="3"/>
  <c r="AI118" i="3"/>
  <c r="AA118" i="3"/>
  <c r="S118" i="3"/>
  <c r="K118" i="3"/>
  <c r="AY117" i="3"/>
  <c r="AQ117" i="3"/>
  <c r="AI117" i="3"/>
  <c r="AZ117" i="3" s="1"/>
  <c r="AA117" i="3"/>
  <c r="S117" i="3"/>
  <c r="K117" i="3"/>
  <c r="AY116" i="3"/>
  <c r="AQ116" i="3"/>
  <c r="AI116" i="3"/>
  <c r="AA116" i="3"/>
  <c r="AZ116" i="3" s="1"/>
  <c r="S116" i="3"/>
  <c r="K116" i="3"/>
  <c r="AY115" i="3"/>
  <c r="AQ115" i="3"/>
  <c r="AI115" i="3"/>
  <c r="AA115" i="3"/>
  <c r="S115" i="3"/>
  <c r="K115" i="3"/>
  <c r="AY114" i="3"/>
  <c r="AQ114" i="3"/>
  <c r="AI114" i="3"/>
  <c r="AA114" i="3"/>
  <c r="S114" i="3"/>
  <c r="K114" i="3"/>
  <c r="AZ114" i="3" s="1"/>
  <c r="AY113" i="3"/>
  <c r="AQ113" i="3"/>
  <c r="AI113" i="3"/>
  <c r="AA113" i="3"/>
  <c r="S113" i="3"/>
  <c r="K113" i="3"/>
  <c r="AZ113" i="3" s="1"/>
  <c r="AZ112" i="3"/>
  <c r="AY112" i="3"/>
  <c r="AQ112" i="3"/>
  <c r="AI112" i="3"/>
  <c r="AA112" i="3"/>
  <c r="S112" i="3"/>
  <c r="K112" i="3"/>
  <c r="AZ111" i="3"/>
  <c r="AY111" i="3"/>
  <c r="AQ111" i="3"/>
  <c r="AI111" i="3"/>
  <c r="AA111" i="3"/>
  <c r="S111" i="3"/>
  <c r="K111" i="3"/>
  <c r="AY110" i="3"/>
  <c r="AQ110" i="3"/>
  <c r="AI110" i="3"/>
  <c r="AA110" i="3"/>
  <c r="S110" i="3"/>
  <c r="AZ110" i="3" s="1"/>
  <c r="K110" i="3"/>
  <c r="AY109" i="3"/>
  <c r="AQ109" i="3"/>
  <c r="AI109" i="3"/>
  <c r="AA109" i="3"/>
  <c r="S109" i="3"/>
  <c r="K109" i="3"/>
  <c r="AY108" i="3"/>
  <c r="AQ108" i="3"/>
  <c r="AI108" i="3"/>
  <c r="AA108" i="3"/>
  <c r="AZ108" i="3" s="1"/>
  <c r="S108" i="3"/>
  <c r="K108" i="3"/>
  <c r="AY107" i="3"/>
  <c r="AQ107" i="3"/>
  <c r="AI107" i="3"/>
  <c r="AA107" i="3"/>
  <c r="S107" i="3"/>
  <c r="K107" i="3"/>
  <c r="AY106" i="3"/>
  <c r="AQ106" i="3"/>
  <c r="AI106" i="3"/>
  <c r="AA106" i="3"/>
  <c r="S106" i="3"/>
  <c r="K106" i="3"/>
  <c r="AZ106" i="3" s="1"/>
  <c r="AY105" i="3"/>
  <c r="AQ105" i="3"/>
  <c r="AI105" i="3"/>
  <c r="AA105" i="3"/>
  <c r="S105" i="3"/>
  <c r="K105" i="3"/>
  <c r="AZ105" i="3" s="1"/>
  <c r="AX104" i="3"/>
  <c r="AW104" i="3"/>
  <c r="AV104" i="3"/>
  <c r="AU104" i="3"/>
  <c r="AT104" i="3"/>
  <c r="AS104" i="3"/>
  <c r="AS96" i="3" s="1"/>
  <c r="AR104" i="3"/>
  <c r="AP104" i="3"/>
  <c r="AO104" i="3"/>
  <c r="AN104" i="3"/>
  <c r="AM104" i="3"/>
  <c r="AL104" i="3"/>
  <c r="AK104" i="3"/>
  <c r="AK96" i="3" s="1"/>
  <c r="AJ104" i="3"/>
  <c r="AH104" i="3"/>
  <c r="AG104" i="3"/>
  <c r="AF104" i="3"/>
  <c r="AE104" i="3"/>
  <c r="AD104" i="3"/>
  <c r="AC104" i="3"/>
  <c r="AC96" i="3" s="1"/>
  <c r="AB104" i="3"/>
  <c r="Z104" i="3"/>
  <c r="Y104" i="3"/>
  <c r="X104" i="3"/>
  <c r="W104" i="3"/>
  <c r="V104" i="3"/>
  <c r="U104" i="3"/>
  <c r="U96" i="3" s="1"/>
  <c r="T104" i="3"/>
  <c r="R104" i="3"/>
  <c r="Q104" i="3"/>
  <c r="P104" i="3"/>
  <c r="O104" i="3"/>
  <c r="N104" i="3"/>
  <c r="M104" i="3"/>
  <c r="M96" i="3" s="1"/>
  <c r="L104" i="3"/>
  <c r="J104" i="3"/>
  <c r="I104" i="3"/>
  <c r="H104" i="3"/>
  <c r="G104" i="3"/>
  <c r="F104" i="3"/>
  <c r="E104" i="3"/>
  <c r="E96" i="3" s="1"/>
  <c r="D104" i="3"/>
  <c r="AY103" i="3"/>
  <c r="AQ103" i="3"/>
  <c r="AI103" i="3"/>
  <c r="AA103" i="3"/>
  <c r="S103" i="3"/>
  <c r="K103" i="3"/>
  <c r="AZ103" i="3" s="1"/>
  <c r="AZ102" i="3"/>
  <c r="AY102" i="3"/>
  <c r="AQ102" i="3"/>
  <c r="AI102" i="3"/>
  <c r="AA102" i="3"/>
  <c r="S102" i="3"/>
  <c r="K102" i="3"/>
  <c r="AY101" i="3"/>
  <c r="AZ101" i="3" s="1"/>
  <c r="AQ101" i="3"/>
  <c r="AI101" i="3"/>
  <c r="AA101" i="3"/>
  <c r="S101" i="3"/>
  <c r="K101" i="3"/>
  <c r="AY100" i="3"/>
  <c r="AQ100" i="3"/>
  <c r="AI100" i="3"/>
  <c r="AA100" i="3"/>
  <c r="S100" i="3"/>
  <c r="K100" i="3"/>
  <c r="AY99" i="3"/>
  <c r="AQ99" i="3"/>
  <c r="AI99" i="3"/>
  <c r="AZ99" i="3" s="1"/>
  <c r="AA99" i="3"/>
  <c r="S99" i="3"/>
  <c r="K99" i="3"/>
  <c r="AY98" i="3"/>
  <c r="AQ98" i="3"/>
  <c r="AI98" i="3"/>
  <c r="AA98" i="3"/>
  <c r="S98" i="3"/>
  <c r="K98" i="3"/>
  <c r="AX97" i="3"/>
  <c r="AW97" i="3"/>
  <c r="AV97" i="3"/>
  <c r="AV96" i="3" s="1"/>
  <c r="AU97" i="3"/>
  <c r="AU96" i="3" s="1"/>
  <c r="AT97" i="3"/>
  <c r="AS97" i="3"/>
  <c r="AR97" i="3"/>
  <c r="AY97" i="3" s="1"/>
  <c r="AP97" i="3"/>
  <c r="AO97" i="3"/>
  <c r="AN97" i="3"/>
  <c r="AM97" i="3"/>
  <c r="AM96" i="3" s="1"/>
  <c r="AL97" i="3"/>
  <c r="AK97" i="3"/>
  <c r="AJ97" i="3"/>
  <c r="AH97" i="3"/>
  <c r="AG97" i="3"/>
  <c r="AF97" i="3"/>
  <c r="AF96" i="3" s="1"/>
  <c r="AE97" i="3"/>
  <c r="AE96" i="3" s="1"/>
  <c r="AD97" i="3"/>
  <c r="AC97" i="3"/>
  <c r="AB97" i="3"/>
  <c r="Z97" i="3"/>
  <c r="Y97" i="3"/>
  <c r="X97" i="3"/>
  <c r="W97" i="3"/>
  <c r="W96" i="3" s="1"/>
  <c r="V97" i="3"/>
  <c r="U97" i="3"/>
  <c r="T97" i="3"/>
  <c r="R97" i="3"/>
  <c r="Q97" i="3"/>
  <c r="P97" i="3"/>
  <c r="P96" i="3" s="1"/>
  <c r="O97" i="3"/>
  <c r="O96" i="3" s="1"/>
  <c r="N97" i="3"/>
  <c r="M97" i="3"/>
  <c r="L97" i="3"/>
  <c r="S97" i="3" s="1"/>
  <c r="J97" i="3"/>
  <c r="I97" i="3"/>
  <c r="H97" i="3"/>
  <c r="G97" i="3"/>
  <c r="G96" i="3" s="1"/>
  <c r="F97" i="3"/>
  <c r="E97" i="3"/>
  <c r="D97" i="3"/>
  <c r="AX96" i="3"/>
  <c r="AW96" i="3"/>
  <c r="AT96" i="3"/>
  <c r="AP96" i="3"/>
  <c r="AO96" i="3"/>
  <c r="AN96" i="3"/>
  <c r="AL96" i="3"/>
  <c r="AH96" i="3"/>
  <c r="AG96" i="3"/>
  <c r="AD96" i="3"/>
  <c r="Z96" i="3"/>
  <c r="Y96" i="3"/>
  <c r="X96" i="3"/>
  <c r="V96" i="3"/>
  <c r="R96" i="3"/>
  <c r="Q96" i="3"/>
  <c r="N96" i="3"/>
  <c r="J96" i="3"/>
  <c r="I96" i="3"/>
  <c r="H96" i="3"/>
  <c r="F96" i="3"/>
  <c r="AY95" i="3"/>
  <c r="AQ95" i="3"/>
  <c r="AI95" i="3"/>
  <c r="AA95" i="3"/>
  <c r="S95" i="3"/>
  <c r="K95" i="3"/>
  <c r="AZ95" i="3" s="1"/>
  <c r="AY94" i="3"/>
  <c r="AQ94" i="3"/>
  <c r="AI94" i="3"/>
  <c r="AA94" i="3"/>
  <c r="S94" i="3"/>
  <c r="K94" i="3"/>
  <c r="AY93" i="3"/>
  <c r="AQ93" i="3"/>
  <c r="AI93" i="3"/>
  <c r="AA93" i="3"/>
  <c r="S93" i="3"/>
  <c r="K93" i="3"/>
  <c r="AY92" i="3"/>
  <c r="AQ92" i="3"/>
  <c r="AI92" i="3"/>
  <c r="AA92" i="3"/>
  <c r="S92" i="3"/>
  <c r="K92" i="3"/>
  <c r="AY91" i="3"/>
  <c r="AQ91" i="3"/>
  <c r="AI91" i="3"/>
  <c r="AA91" i="3"/>
  <c r="S91" i="3"/>
  <c r="K91" i="3"/>
  <c r="AZ91" i="3" s="1"/>
  <c r="AX90" i="3"/>
  <c r="AW90" i="3"/>
  <c r="AV90" i="3"/>
  <c r="AU90" i="3"/>
  <c r="AT90" i="3"/>
  <c r="AS90" i="3"/>
  <c r="AS89" i="3" s="1"/>
  <c r="AR90" i="3"/>
  <c r="AP90" i="3"/>
  <c r="AO90" i="3"/>
  <c r="AN90" i="3"/>
  <c r="AM90" i="3"/>
  <c r="AL90" i="3"/>
  <c r="AK90" i="3"/>
  <c r="AJ90" i="3"/>
  <c r="AH90" i="3"/>
  <c r="AG90" i="3"/>
  <c r="AF90" i="3"/>
  <c r="AE90" i="3"/>
  <c r="AD90" i="3"/>
  <c r="AC90" i="3"/>
  <c r="AB90" i="3"/>
  <c r="Z90" i="3"/>
  <c r="Y90" i="3"/>
  <c r="X90" i="3"/>
  <c r="W90" i="3"/>
  <c r="V90" i="3"/>
  <c r="U90" i="3"/>
  <c r="T90" i="3"/>
  <c r="R90" i="3"/>
  <c r="Q90" i="3"/>
  <c r="P90" i="3"/>
  <c r="O90" i="3"/>
  <c r="N90" i="3"/>
  <c r="M90" i="3"/>
  <c r="M89" i="3" s="1"/>
  <c r="E89" i="2" s="1"/>
  <c r="L90" i="3"/>
  <c r="J90" i="3"/>
  <c r="I90" i="3"/>
  <c r="H90" i="3"/>
  <c r="G90" i="3"/>
  <c r="F90" i="3"/>
  <c r="E90" i="3"/>
  <c r="D90" i="3"/>
  <c r="AX89" i="3"/>
  <c r="AW89" i="3"/>
  <c r="AV89" i="3"/>
  <c r="AU89" i="3"/>
  <c r="AT89" i="3"/>
  <c r="AP89" i="3"/>
  <c r="AO89" i="3"/>
  <c r="AN89" i="3"/>
  <c r="AM89" i="3"/>
  <c r="AL89" i="3"/>
  <c r="AK89" i="3"/>
  <c r="AH89" i="3"/>
  <c r="AG89" i="3"/>
  <c r="AF89" i="3"/>
  <c r="AE89" i="3"/>
  <c r="AD89" i="3"/>
  <c r="AC89" i="3"/>
  <c r="Z89" i="3"/>
  <c r="Y89" i="3"/>
  <c r="X89" i="3"/>
  <c r="W89" i="3"/>
  <c r="V89" i="3"/>
  <c r="U89" i="3"/>
  <c r="R89" i="3"/>
  <c r="Q89" i="3"/>
  <c r="P89" i="3"/>
  <c r="O89" i="3"/>
  <c r="N89" i="3"/>
  <c r="J89" i="3"/>
  <c r="I89" i="3"/>
  <c r="H89" i="3"/>
  <c r="G89" i="3"/>
  <c r="F89" i="3"/>
  <c r="E89" i="3"/>
  <c r="AY88" i="3"/>
  <c r="AQ88" i="3"/>
  <c r="AI88" i="3"/>
  <c r="AA88" i="3"/>
  <c r="S88" i="3"/>
  <c r="K88" i="3"/>
  <c r="AZ88" i="3" s="1"/>
  <c r="AY87" i="3"/>
  <c r="AQ87" i="3"/>
  <c r="AI87" i="3"/>
  <c r="AA87" i="3"/>
  <c r="S87" i="3"/>
  <c r="K87" i="3"/>
  <c r="AZ87" i="3" s="1"/>
  <c r="AZ86" i="3"/>
  <c r="AY86" i="3"/>
  <c r="AQ86" i="3"/>
  <c r="AI86" i="3"/>
  <c r="AA86" i="3"/>
  <c r="S86" i="3"/>
  <c r="K86" i="3"/>
  <c r="AZ85" i="3"/>
  <c r="AY85" i="3"/>
  <c r="AQ85" i="3"/>
  <c r="AI85" i="3"/>
  <c r="AA85" i="3"/>
  <c r="S85" i="3"/>
  <c r="K85" i="3"/>
  <c r="AY84" i="3"/>
  <c r="AQ84" i="3"/>
  <c r="AI84" i="3"/>
  <c r="AA84" i="3"/>
  <c r="S84" i="3"/>
  <c r="K84" i="3"/>
  <c r="AY83" i="3"/>
  <c r="AQ83" i="3"/>
  <c r="AI83" i="3"/>
  <c r="AA83" i="3"/>
  <c r="S83" i="3"/>
  <c r="K83" i="3"/>
  <c r="AY82" i="3"/>
  <c r="AQ82" i="3"/>
  <c r="AI82" i="3"/>
  <c r="AA82" i="3"/>
  <c r="S82" i="3"/>
  <c r="K82" i="3"/>
  <c r="AZ82" i="3" s="1"/>
  <c r="AY81" i="3"/>
  <c r="AQ81" i="3"/>
  <c r="AI81" i="3"/>
  <c r="AA81" i="3"/>
  <c r="S81" i="3"/>
  <c r="K81" i="3"/>
  <c r="AY80" i="3"/>
  <c r="AQ80" i="3"/>
  <c r="AI80" i="3"/>
  <c r="AA80" i="3"/>
  <c r="S80" i="3"/>
  <c r="K80" i="3"/>
  <c r="AZ80" i="3" s="1"/>
  <c r="AY79" i="3"/>
  <c r="AQ79" i="3"/>
  <c r="AI79" i="3"/>
  <c r="AA79" i="3"/>
  <c r="S79" i="3"/>
  <c r="K79" i="3"/>
  <c r="AZ79" i="3" s="1"/>
  <c r="AZ78" i="3"/>
  <c r="AY78" i="3"/>
  <c r="AQ78" i="3"/>
  <c r="AI78" i="3"/>
  <c r="AA78" i="3"/>
  <c r="S78" i="3"/>
  <c r="K78" i="3"/>
  <c r="AZ77" i="3"/>
  <c r="AY77" i="3"/>
  <c r="AQ77" i="3"/>
  <c r="AI77" i="3"/>
  <c r="AA77" i="3"/>
  <c r="S77" i="3"/>
  <c r="K77" i="3"/>
  <c r="AY76" i="3"/>
  <c r="AQ76" i="3"/>
  <c r="AI76" i="3"/>
  <c r="AA76" i="3"/>
  <c r="S76" i="3"/>
  <c r="K76" i="3"/>
  <c r="AZ76" i="3" s="1"/>
  <c r="AY75" i="3"/>
  <c r="AQ75" i="3"/>
  <c r="AI75" i="3"/>
  <c r="AA75" i="3"/>
  <c r="S75" i="3"/>
  <c r="K75" i="3"/>
  <c r="AY74" i="3"/>
  <c r="AQ74" i="3"/>
  <c r="AI74" i="3"/>
  <c r="AA74" i="3"/>
  <c r="S74" i="3"/>
  <c r="K74" i="3"/>
  <c r="AX73" i="3"/>
  <c r="AW73" i="3"/>
  <c r="AV73" i="3"/>
  <c r="AU73" i="3"/>
  <c r="AT73" i="3"/>
  <c r="AS73" i="3"/>
  <c r="AR73" i="3"/>
  <c r="AP73" i="3"/>
  <c r="AO73" i="3"/>
  <c r="AN73" i="3"/>
  <c r="AM73" i="3"/>
  <c r="AL73" i="3"/>
  <c r="AK73" i="3"/>
  <c r="AJ73" i="3"/>
  <c r="AQ73" i="3" s="1"/>
  <c r="AH73" i="3"/>
  <c r="AG73" i="3"/>
  <c r="AF73" i="3"/>
  <c r="AE73" i="3"/>
  <c r="AD73" i="3"/>
  <c r="AC73" i="3"/>
  <c r="AB73" i="3"/>
  <c r="Z73" i="3"/>
  <c r="Y73" i="3"/>
  <c r="X73" i="3"/>
  <c r="W73" i="3"/>
  <c r="V73" i="3"/>
  <c r="U73" i="3"/>
  <c r="T73" i="3"/>
  <c r="AA73" i="3" s="1"/>
  <c r="R73" i="3"/>
  <c r="Q73" i="3"/>
  <c r="P73" i="3"/>
  <c r="O73" i="3"/>
  <c r="N73" i="3"/>
  <c r="M73" i="3"/>
  <c r="L73" i="3"/>
  <c r="J73" i="3"/>
  <c r="I73" i="3"/>
  <c r="H73" i="3"/>
  <c r="G73" i="3"/>
  <c r="F73" i="3"/>
  <c r="E73" i="3"/>
  <c r="D73" i="3"/>
  <c r="K73" i="3" s="1"/>
  <c r="AY72" i="3"/>
  <c r="AQ72" i="3"/>
  <c r="AI72" i="3"/>
  <c r="AA72" i="3"/>
  <c r="S72" i="3"/>
  <c r="K72" i="3"/>
  <c r="AY71" i="3"/>
  <c r="AQ71" i="3"/>
  <c r="AI71" i="3"/>
  <c r="AA71" i="3"/>
  <c r="S71" i="3"/>
  <c r="K71" i="3"/>
  <c r="AZ71" i="3" s="1"/>
  <c r="AY70" i="3"/>
  <c r="AQ70" i="3"/>
  <c r="AI70" i="3"/>
  <c r="AA70" i="3"/>
  <c r="S70" i="3"/>
  <c r="K70" i="3"/>
  <c r="AY69" i="3"/>
  <c r="AQ69" i="3"/>
  <c r="AI69" i="3"/>
  <c r="AA69" i="3"/>
  <c r="S69" i="3"/>
  <c r="K69" i="3"/>
  <c r="AZ68" i="3"/>
  <c r="AY68" i="3"/>
  <c r="AQ68" i="3"/>
  <c r="AI68" i="3"/>
  <c r="AA68" i="3"/>
  <c r="S68" i="3"/>
  <c r="K68" i="3"/>
  <c r="L19" i="6" s="1"/>
  <c r="D19" i="6" s="1"/>
  <c r="AZ67" i="3"/>
  <c r="AY67" i="3"/>
  <c r="AQ67" i="3"/>
  <c r="AI67" i="3"/>
  <c r="AA67" i="3"/>
  <c r="S67" i="3"/>
  <c r="K67" i="3"/>
  <c r="AY66" i="3"/>
  <c r="AQ66" i="3"/>
  <c r="AZ66" i="3" s="1"/>
  <c r="AI66" i="3"/>
  <c r="AA66" i="3"/>
  <c r="S66" i="3"/>
  <c r="K66" i="3"/>
  <c r="AY65" i="3"/>
  <c r="AQ65" i="3"/>
  <c r="AI65" i="3"/>
  <c r="AA65" i="3"/>
  <c r="S65" i="3"/>
  <c r="K65" i="3"/>
  <c r="AZ65" i="3" s="1"/>
  <c r="AY64" i="3"/>
  <c r="AQ64" i="3"/>
  <c r="AI64" i="3"/>
  <c r="AA64" i="3"/>
  <c r="S64" i="3"/>
  <c r="K64" i="3"/>
  <c r="AZ64" i="3" s="1"/>
  <c r="AY63" i="3"/>
  <c r="AQ63" i="3"/>
  <c r="AI63" i="3"/>
  <c r="AA63" i="3"/>
  <c r="S63" i="3"/>
  <c r="K63" i="3"/>
  <c r="AY62" i="3"/>
  <c r="AQ62" i="3"/>
  <c r="AI62" i="3"/>
  <c r="AA62" i="3"/>
  <c r="S62" i="3"/>
  <c r="K62" i="3"/>
  <c r="AY61" i="3"/>
  <c r="AQ61" i="3"/>
  <c r="AI61" i="3"/>
  <c r="AA61" i="3"/>
  <c r="S61" i="3"/>
  <c r="K61" i="3"/>
  <c r="AZ61" i="3" s="1"/>
  <c r="AZ60" i="3"/>
  <c r="AY60" i="3"/>
  <c r="AQ60" i="3"/>
  <c r="AI60" i="3"/>
  <c r="AA60" i="3"/>
  <c r="S60" i="3"/>
  <c r="K60" i="3"/>
  <c r="L16" i="6" s="1"/>
  <c r="AZ59" i="3"/>
  <c r="AY59" i="3"/>
  <c r="AQ59" i="3"/>
  <c r="AI59" i="3"/>
  <c r="AA59" i="3"/>
  <c r="S59" i="3"/>
  <c r="K59" i="3"/>
  <c r="AY58" i="3"/>
  <c r="AQ58" i="3"/>
  <c r="AI58" i="3"/>
  <c r="AA58" i="3"/>
  <c r="AZ58" i="3" s="1"/>
  <c r="S58" i="3"/>
  <c r="K58" i="3"/>
  <c r="AY57" i="3"/>
  <c r="AQ57" i="3"/>
  <c r="AI57" i="3"/>
  <c r="AA57" i="3"/>
  <c r="S57" i="3"/>
  <c r="K57" i="3"/>
  <c r="AY56" i="3"/>
  <c r="AQ56" i="3"/>
  <c r="AI56" i="3"/>
  <c r="AA56" i="3"/>
  <c r="AZ56" i="3" s="1"/>
  <c r="S56" i="3"/>
  <c r="K56" i="3"/>
  <c r="AY55" i="3"/>
  <c r="AQ55" i="3"/>
  <c r="AI55" i="3"/>
  <c r="AA55" i="3"/>
  <c r="S55" i="3"/>
  <c r="K55" i="3"/>
  <c r="AZ55" i="3" s="1"/>
  <c r="AY54" i="3"/>
  <c r="AQ54" i="3"/>
  <c r="AI54" i="3"/>
  <c r="AA54" i="3"/>
  <c r="S54" i="3"/>
  <c r="K54" i="3"/>
  <c r="AZ54" i="3" s="1"/>
  <c r="AY53" i="3"/>
  <c r="AQ53" i="3"/>
  <c r="AI53" i="3"/>
  <c r="AA53" i="3"/>
  <c r="S53" i="3"/>
  <c r="K53" i="3"/>
  <c r="AZ53" i="3" s="1"/>
  <c r="AZ52" i="3"/>
  <c r="AY52" i="3"/>
  <c r="AQ52" i="3"/>
  <c r="AI52" i="3"/>
  <c r="AA52" i="3"/>
  <c r="S52" i="3"/>
  <c r="K52" i="3"/>
  <c r="AZ51" i="3"/>
  <c r="AY51" i="3"/>
  <c r="AQ51" i="3"/>
  <c r="AI51" i="3"/>
  <c r="AA51" i="3"/>
  <c r="S51" i="3"/>
  <c r="K51" i="3"/>
  <c r="AY50" i="3"/>
  <c r="AQ50" i="3"/>
  <c r="L9" i="6" s="1"/>
  <c r="AI50" i="3"/>
  <c r="AA50" i="3"/>
  <c r="S50" i="3"/>
  <c r="K50" i="3"/>
  <c r="AY49" i="3"/>
  <c r="AQ49" i="3"/>
  <c r="AI49" i="3"/>
  <c r="AA49" i="3"/>
  <c r="S49" i="3"/>
  <c r="K49" i="3"/>
  <c r="AY48" i="3"/>
  <c r="AQ48" i="3"/>
  <c r="AI48" i="3"/>
  <c r="AA48" i="3"/>
  <c r="S48" i="3"/>
  <c r="K48" i="3"/>
  <c r="AZ48" i="3" s="1"/>
  <c r="AY47" i="3"/>
  <c r="AQ47" i="3"/>
  <c r="AI47" i="3"/>
  <c r="AA47" i="3"/>
  <c r="S47" i="3"/>
  <c r="K47" i="3"/>
  <c r="AY46" i="3"/>
  <c r="AQ46" i="3"/>
  <c r="AI46" i="3"/>
  <c r="AA46" i="3"/>
  <c r="S46" i="3"/>
  <c r="AZ46" i="3" s="1"/>
  <c r="K46" i="3"/>
  <c r="AY45" i="3"/>
  <c r="AQ45" i="3"/>
  <c r="AI45" i="3"/>
  <c r="AA45" i="3"/>
  <c r="S45" i="3"/>
  <c r="K45" i="3"/>
  <c r="AZ45" i="3" s="1"/>
  <c r="AY44" i="3"/>
  <c r="AQ44" i="3"/>
  <c r="AI44" i="3"/>
  <c r="AA44" i="3"/>
  <c r="S44" i="3"/>
  <c r="AZ44" i="3" s="1"/>
  <c r="K44" i="3"/>
  <c r="AY43" i="3"/>
  <c r="AQ43" i="3"/>
  <c r="AI43" i="3"/>
  <c r="AA43" i="3"/>
  <c r="AZ43" i="3" s="1"/>
  <c r="S43" i="3"/>
  <c r="K43" i="3"/>
  <c r="AY42" i="3"/>
  <c r="AQ42" i="3"/>
  <c r="AI42" i="3"/>
  <c r="AA42" i="3"/>
  <c r="S42" i="3"/>
  <c r="AZ42" i="3" s="1"/>
  <c r="K42" i="3"/>
  <c r="AX41" i="3"/>
  <c r="AX40" i="3" s="1"/>
  <c r="AW41" i="3"/>
  <c r="AV41" i="3"/>
  <c r="AV40" i="3" s="1"/>
  <c r="AU41" i="3"/>
  <c r="AT41" i="3"/>
  <c r="AT40" i="3" s="1"/>
  <c r="AY40" i="3" s="1"/>
  <c r="H5" i="8" s="1"/>
  <c r="AS41" i="3"/>
  <c r="AR41" i="3"/>
  <c r="AY41" i="3" s="1"/>
  <c r="AP41" i="3"/>
  <c r="AP40" i="3" s="1"/>
  <c r="AO41" i="3"/>
  <c r="AN41" i="3"/>
  <c r="AN40" i="3" s="1"/>
  <c r="AM41" i="3"/>
  <c r="AL41" i="3"/>
  <c r="AL40" i="3" s="1"/>
  <c r="AQ40" i="3" s="1"/>
  <c r="G5" i="8" s="1"/>
  <c r="AK41" i="3"/>
  <c r="AJ41" i="3"/>
  <c r="AQ41" i="3" s="1"/>
  <c r="AH41" i="3"/>
  <c r="AH40" i="3" s="1"/>
  <c r="AG41" i="3"/>
  <c r="AF41" i="3"/>
  <c r="AF40" i="3" s="1"/>
  <c r="AE41" i="3"/>
  <c r="AD41" i="3"/>
  <c r="AD40" i="3" s="1"/>
  <c r="AC41" i="3"/>
  <c r="AB41" i="3"/>
  <c r="AI41" i="3" s="1"/>
  <c r="N51" i="1" s="1"/>
  <c r="Z41" i="3"/>
  <c r="Z40" i="3" s="1"/>
  <c r="Y41" i="3"/>
  <c r="X41" i="3"/>
  <c r="X40" i="3" s="1"/>
  <c r="W41" i="3"/>
  <c r="V41" i="3"/>
  <c r="V40" i="3" s="1"/>
  <c r="AA40" i="3" s="1"/>
  <c r="U41" i="3"/>
  <c r="T41" i="3"/>
  <c r="AA41" i="3" s="1"/>
  <c r="M51" i="1" s="1"/>
  <c r="R41" i="3"/>
  <c r="R40" i="3" s="1"/>
  <c r="J40" i="2" s="1"/>
  <c r="Q41" i="3"/>
  <c r="P41" i="3"/>
  <c r="P40" i="3" s="1"/>
  <c r="O41" i="3"/>
  <c r="N41" i="3"/>
  <c r="N40" i="3" s="1"/>
  <c r="M41" i="3"/>
  <c r="L41" i="3"/>
  <c r="S41" i="3" s="1"/>
  <c r="J41" i="3"/>
  <c r="J40" i="3" s="1"/>
  <c r="I41" i="3"/>
  <c r="H41" i="3"/>
  <c r="H40" i="3" s="1"/>
  <c r="G41" i="3"/>
  <c r="F41" i="3"/>
  <c r="F40" i="3" s="1"/>
  <c r="E41" i="3"/>
  <c r="D41" i="3"/>
  <c r="K41" i="3" s="1"/>
  <c r="AW40" i="3"/>
  <c r="AU40" i="3"/>
  <c r="AS40" i="3"/>
  <c r="AR40" i="3"/>
  <c r="AO40" i="3"/>
  <c r="AM40" i="3"/>
  <c r="AK40" i="3"/>
  <c r="AJ40" i="3"/>
  <c r="AG40" i="3"/>
  <c r="AE40" i="3"/>
  <c r="AC40" i="3"/>
  <c r="AB40" i="3"/>
  <c r="Y40" i="3"/>
  <c r="W40" i="3"/>
  <c r="U40" i="3"/>
  <c r="T40" i="3"/>
  <c r="Q40" i="3"/>
  <c r="O40" i="3"/>
  <c r="M40" i="3"/>
  <c r="L40" i="3"/>
  <c r="I40" i="3"/>
  <c r="G40" i="3"/>
  <c r="E40" i="3"/>
  <c r="D40" i="3"/>
  <c r="AY39" i="3"/>
  <c r="AQ39" i="3"/>
  <c r="AI39" i="3"/>
  <c r="AA39" i="3"/>
  <c r="AZ39" i="3" s="1"/>
  <c r="S39" i="3"/>
  <c r="K39" i="3"/>
  <c r="AY38" i="3"/>
  <c r="AQ38" i="3"/>
  <c r="AI38" i="3"/>
  <c r="AA38" i="3"/>
  <c r="S38" i="3"/>
  <c r="K38" i="3"/>
  <c r="AZ38" i="3" s="1"/>
  <c r="AX37" i="3"/>
  <c r="AX32" i="3" s="1"/>
  <c r="AW37" i="3"/>
  <c r="AV37" i="3"/>
  <c r="AU37" i="3"/>
  <c r="AT37" i="3"/>
  <c r="AT32" i="3" s="1"/>
  <c r="AS37" i="3"/>
  <c r="AR37" i="3"/>
  <c r="AY37" i="3" s="1"/>
  <c r="AP37" i="3"/>
  <c r="AP32" i="3" s="1"/>
  <c r="AO37" i="3"/>
  <c r="AN37" i="3"/>
  <c r="AM37" i="3"/>
  <c r="AL37" i="3"/>
  <c r="AL32" i="3" s="1"/>
  <c r="AK37" i="3"/>
  <c r="AJ37" i="3"/>
  <c r="AQ37" i="3" s="1"/>
  <c r="AH37" i="3"/>
  <c r="AH32" i="3" s="1"/>
  <c r="AG37" i="3"/>
  <c r="AF37" i="3"/>
  <c r="AE37" i="3"/>
  <c r="AD37" i="3"/>
  <c r="AD32" i="3" s="1"/>
  <c r="AC37" i="3"/>
  <c r="AB37" i="3"/>
  <c r="AI37" i="3" s="1"/>
  <c r="N45" i="1" s="1"/>
  <c r="Z37" i="3"/>
  <c r="Z32" i="3" s="1"/>
  <c r="Y37" i="3"/>
  <c r="X37" i="3"/>
  <c r="W37" i="3"/>
  <c r="V37" i="3"/>
  <c r="V32" i="3" s="1"/>
  <c r="U37" i="3"/>
  <c r="T37" i="3"/>
  <c r="AA37" i="3" s="1"/>
  <c r="M45" i="1" s="1"/>
  <c r="R37" i="3"/>
  <c r="R32" i="3" s="1"/>
  <c r="Q37" i="3"/>
  <c r="P37" i="3"/>
  <c r="O37" i="3"/>
  <c r="N37" i="3"/>
  <c r="N32" i="3" s="1"/>
  <c r="M37" i="3"/>
  <c r="L37" i="3"/>
  <c r="S37" i="3" s="1"/>
  <c r="J37" i="3"/>
  <c r="J32" i="3" s="1"/>
  <c r="I37" i="3"/>
  <c r="H37" i="3"/>
  <c r="G37" i="3"/>
  <c r="F37" i="3"/>
  <c r="F32" i="3" s="1"/>
  <c r="E37" i="3"/>
  <c r="D37" i="3"/>
  <c r="K37" i="3" s="1"/>
  <c r="AY36" i="3"/>
  <c r="AQ36" i="3"/>
  <c r="AI36" i="3"/>
  <c r="AA36" i="3"/>
  <c r="S36" i="3"/>
  <c r="K36" i="3"/>
  <c r="AZ36" i="3" s="1"/>
  <c r="AY35" i="3"/>
  <c r="AQ35" i="3"/>
  <c r="AI35" i="3"/>
  <c r="AA35" i="3"/>
  <c r="S35" i="3"/>
  <c r="K35" i="3"/>
  <c r="AZ35" i="3" s="1"/>
  <c r="AY34" i="3"/>
  <c r="AQ34" i="3"/>
  <c r="AI34" i="3"/>
  <c r="AA34" i="3"/>
  <c r="S34" i="3"/>
  <c r="K34" i="3"/>
  <c r="AZ34" i="3" s="1"/>
  <c r="AX33" i="3"/>
  <c r="AW33" i="3"/>
  <c r="AV33" i="3"/>
  <c r="AV32" i="3" s="1"/>
  <c r="AU33" i="3"/>
  <c r="AT33" i="3"/>
  <c r="AS33" i="3"/>
  <c r="AR33" i="3"/>
  <c r="AY33" i="3" s="1"/>
  <c r="AP33" i="3"/>
  <c r="AO33" i="3"/>
  <c r="AN33" i="3"/>
  <c r="AN32" i="3" s="1"/>
  <c r="AM33" i="3"/>
  <c r="AL33" i="3"/>
  <c r="AK33" i="3"/>
  <c r="AJ33" i="3"/>
  <c r="AQ33" i="3" s="1"/>
  <c r="AH33" i="3"/>
  <c r="AG33" i="3"/>
  <c r="AF33" i="3"/>
  <c r="AF32" i="3" s="1"/>
  <c r="AE33" i="3"/>
  <c r="AD33" i="3"/>
  <c r="AC33" i="3"/>
  <c r="AB33" i="3"/>
  <c r="AI33" i="3" s="1"/>
  <c r="N40" i="1" s="1"/>
  <c r="Z33" i="3"/>
  <c r="Y33" i="3"/>
  <c r="X33" i="3"/>
  <c r="X32" i="3" s="1"/>
  <c r="W33" i="3"/>
  <c r="V33" i="3"/>
  <c r="U33" i="3"/>
  <c r="T33" i="3"/>
  <c r="AA33" i="3" s="1"/>
  <c r="M40" i="1" s="1"/>
  <c r="R33" i="3"/>
  <c r="Q33" i="3"/>
  <c r="P33" i="3"/>
  <c r="P32" i="3" s="1"/>
  <c r="H32" i="2" s="1"/>
  <c r="O33" i="3"/>
  <c r="N33" i="3"/>
  <c r="M33" i="3"/>
  <c r="L33" i="3"/>
  <c r="S33" i="3" s="1"/>
  <c r="J33" i="3"/>
  <c r="I33" i="3"/>
  <c r="H33" i="3"/>
  <c r="H32" i="3" s="1"/>
  <c r="G33" i="3"/>
  <c r="F33" i="3"/>
  <c r="E33" i="3"/>
  <c r="D33" i="3"/>
  <c r="K33" i="3" s="1"/>
  <c r="AW32" i="3"/>
  <c r="AU32" i="3"/>
  <c r="AS32" i="3"/>
  <c r="AO32" i="3"/>
  <c r="AM32" i="3"/>
  <c r="AK32" i="3"/>
  <c r="AG32" i="3"/>
  <c r="AE32" i="3"/>
  <c r="AC32" i="3"/>
  <c r="Y32" i="3"/>
  <c r="W32" i="3"/>
  <c r="U32" i="3"/>
  <c r="Q32" i="3"/>
  <c r="O32" i="3"/>
  <c r="M32" i="3"/>
  <c r="I32" i="3"/>
  <c r="G32" i="3"/>
  <c r="E32" i="3"/>
  <c r="AY31" i="3"/>
  <c r="AQ31" i="3"/>
  <c r="AI31" i="3"/>
  <c r="AA31" i="3"/>
  <c r="S31" i="3"/>
  <c r="K31" i="3"/>
  <c r="AZ31" i="3" s="1"/>
  <c r="AY30" i="3"/>
  <c r="AQ30" i="3"/>
  <c r="AI30" i="3"/>
  <c r="AA30" i="3"/>
  <c r="S30" i="3"/>
  <c r="K30" i="3"/>
  <c r="AZ30" i="3" s="1"/>
  <c r="AY29" i="3"/>
  <c r="AQ29" i="3"/>
  <c r="AI29" i="3"/>
  <c r="AA29" i="3"/>
  <c r="AZ29" i="3" s="1"/>
  <c r="S29" i="3"/>
  <c r="K29" i="3"/>
  <c r="AY28" i="3"/>
  <c r="AQ28" i="3"/>
  <c r="AI28" i="3"/>
  <c r="AA28" i="3"/>
  <c r="S28" i="3"/>
  <c r="K28" i="3"/>
  <c r="AZ28" i="3" s="1"/>
  <c r="AX27" i="3"/>
  <c r="AW27" i="3"/>
  <c r="AV27" i="3"/>
  <c r="AU27" i="3"/>
  <c r="AT27" i="3"/>
  <c r="AS27" i="3"/>
  <c r="AR27" i="3"/>
  <c r="AY27" i="3" s="1"/>
  <c r="AP27" i="3"/>
  <c r="AO27" i="3"/>
  <c r="AN27" i="3"/>
  <c r="AM27" i="3"/>
  <c r="AL27" i="3"/>
  <c r="AK27" i="3"/>
  <c r="AJ27" i="3"/>
  <c r="AQ27" i="3" s="1"/>
  <c r="AH27" i="3"/>
  <c r="AG27" i="3"/>
  <c r="AF27" i="3"/>
  <c r="AE27" i="3"/>
  <c r="AD27" i="3"/>
  <c r="AC27" i="3"/>
  <c r="AB27" i="3"/>
  <c r="AI27" i="3" s="1"/>
  <c r="N32" i="1" s="1"/>
  <c r="Z27" i="3"/>
  <c r="Y27" i="3"/>
  <c r="X27" i="3"/>
  <c r="W27" i="3"/>
  <c r="V27" i="3"/>
  <c r="U27" i="3"/>
  <c r="T27" i="3"/>
  <c r="AA27" i="3" s="1"/>
  <c r="M32" i="1" s="1"/>
  <c r="R27" i="3"/>
  <c r="Q27" i="3"/>
  <c r="P27" i="3"/>
  <c r="O27" i="3"/>
  <c r="N27" i="3"/>
  <c r="M27" i="3"/>
  <c r="L27" i="3"/>
  <c r="S27" i="3" s="1"/>
  <c r="J27" i="3"/>
  <c r="I27" i="3"/>
  <c r="H27" i="3"/>
  <c r="G27" i="3"/>
  <c r="F27" i="3"/>
  <c r="E27" i="3"/>
  <c r="D27" i="3"/>
  <c r="K27" i="3" s="1"/>
  <c r="AY26" i="3"/>
  <c r="AQ26" i="3"/>
  <c r="AI26" i="3"/>
  <c r="AA26" i="3"/>
  <c r="S26" i="3"/>
  <c r="K26" i="3"/>
  <c r="AZ26" i="3" s="1"/>
  <c r="AX25" i="3"/>
  <c r="AX24" i="3" s="1"/>
  <c r="AW25" i="3"/>
  <c r="AV25" i="3"/>
  <c r="AU25" i="3"/>
  <c r="AT25" i="3"/>
  <c r="AT24" i="3" s="1"/>
  <c r="AS25" i="3"/>
  <c r="AR25" i="3"/>
  <c r="AY25" i="3" s="1"/>
  <c r="AP25" i="3"/>
  <c r="AP24" i="3" s="1"/>
  <c r="AO25" i="3"/>
  <c r="AN25" i="3"/>
  <c r="AM25" i="3"/>
  <c r="AL25" i="3"/>
  <c r="AL24" i="3" s="1"/>
  <c r="AQ24" i="3" s="1"/>
  <c r="G3" i="8" s="1"/>
  <c r="AK25" i="3"/>
  <c r="AJ25" i="3"/>
  <c r="AQ25" i="3" s="1"/>
  <c r="AH25" i="3"/>
  <c r="AH24" i="3" s="1"/>
  <c r="AG25" i="3"/>
  <c r="AF25" i="3"/>
  <c r="AE25" i="3"/>
  <c r="AD25" i="3"/>
  <c r="AD24" i="3" s="1"/>
  <c r="AC25" i="3"/>
  <c r="AB25" i="3"/>
  <c r="AI25" i="3" s="1"/>
  <c r="N29" i="1" s="1"/>
  <c r="Z25" i="3"/>
  <c r="Z24" i="3" s="1"/>
  <c r="Y25" i="3"/>
  <c r="X25" i="3"/>
  <c r="W25" i="3"/>
  <c r="V25" i="3"/>
  <c r="V24" i="3" s="1"/>
  <c r="AA24" i="3" s="1"/>
  <c r="U25" i="3"/>
  <c r="T25" i="3"/>
  <c r="AA25" i="3" s="1"/>
  <c r="M29" i="1" s="1"/>
  <c r="R25" i="3"/>
  <c r="R24" i="3" s="1"/>
  <c r="Q25" i="3"/>
  <c r="P25" i="3"/>
  <c r="O25" i="3"/>
  <c r="N25" i="3"/>
  <c r="N24" i="3" s="1"/>
  <c r="M25" i="3"/>
  <c r="L25" i="3"/>
  <c r="S25" i="3" s="1"/>
  <c r="J25" i="3"/>
  <c r="J24" i="3" s="1"/>
  <c r="I25" i="3"/>
  <c r="H25" i="3"/>
  <c r="G25" i="3"/>
  <c r="F25" i="3"/>
  <c r="F24" i="3" s="1"/>
  <c r="E25" i="3"/>
  <c r="D25" i="3"/>
  <c r="K25" i="3" s="1"/>
  <c r="AW24" i="3"/>
  <c r="AV24" i="3"/>
  <c r="AU24" i="3"/>
  <c r="AS24" i="3"/>
  <c r="AR24" i="3"/>
  <c r="AO24" i="3"/>
  <c r="AN24" i="3"/>
  <c r="AM24" i="3"/>
  <c r="AK24" i="3"/>
  <c r="AJ24" i="3"/>
  <c r="AG24" i="3"/>
  <c r="AF24" i="3"/>
  <c r="AE24" i="3"/>
  <c r="AC24" i="3"/>
  <c r="AB24" i="3"/>
  <c r="Y24" i="3"/>
  <c r="X24" i="3"/>
  <c r="W24" i="3"/>
  <c r="U24" i="3"/>
  <c r="T24" i="3"/>
  <c r="Q24" i="3"/>
  <c r="P24" i="3"/>
  <c r="O24" i="3"/>
  <c r="M24" i="3"/>
  <c r="L24" i="3"/>
  <c r="I24" i="3"/>
  <c r="H24" i="3"/>
  <c r="G24" i="3"/>
  <c r="E24" i="3"/>
  <c r="D24" i="3"/>
  <c r="AY23" i="3"/>
  <c r="AQ23" i="3"/>
  <c r="AI23" i="3"/>
  <c r="AA23" i="3"/>
  <c r="AZ23" i="3" s="1"/>
  <c r="S23" i="3"/>
  <c r="K23" i="3"/>
  <c r="AY22" i="3"/>
  <c r="AQ22" i="3"/>
  <c r="AI22" i="3"/>
  <c r="AA22" i="3"/>
  <c r="S22" i="3"/>
  <c r="K22" i="3"/>
  <c r="AZ22" i="3" s="1"/>
  <c r="AY21" i="3"/>
  <c r="AQ21" i="3"/>
  <c r="AI21" i="3"/>
  <c r="AA21" i="3"/>
  <c r="S21" i="3"/>
  <c r="K21" i="3"/>
  <c r="AZ21" i="3" s="1"/>
  <c r="AX20" i="3"/>
  <c r="AW20" i="3"/>
  <c r="AV20" i="3"/>
  <c r="AU20" i="3"/>
  <c r="AT20" i="3"/>
  <c r="AS20" i="3"/>
  <c r="AR20" i="3"/>
  <c r="AY20" i="3" s="1"/>
  <c r="AP20" i="3"/>
  <c r="AO20" i="3"/>
  <c r="AN20" i="3"/>
  <c r="AM20" i="3"/>
  <c r="AL20" i="3"/>
  <c r="AK20" i="3"/>
  <c r="AJ20" i="3"/>
  <c r="AQ20" i="3" s="1"/>
  <c r="AH20" i="3"/>
  <c r="AG20" i="3"/>
  <c r="AF20" i="3"/>
  <c r="AE20" i="3"/>
  <c r="AD20" i="3"/>
  <c r="AC20" i="3"/>
  <c r="AB20" i="3"/>
  <c r="AI20" i="3" s="1"/>
  <c r="N22" i="1" s="1"/>
  <c r="Z20" i="3"/>
  <c r="Y20" i="3"/>
  <c r="X20" i="3"/>
  <c r="W20" i="3"/>
  <c r="V20" i="3"/>
  <c r="U20" i="3"/>
  <c r="T20" i="3"/>
  <c r="AA20" i="3" s="1"/>
  <c r="M22" i="1" s="1"/>
  <c r="R20" i="3"/>
  <c r="Q20" i="3"/>
  <c r="P20" i="3"/>
  <c r="O20" i="3"/>
  <c r="N20" i="3"/>
  <c r="M20" i="3"/>
  <c r="L20" i="3"/>
  <c r="S20" i="3" s="1"/>
  <c r="J20" i="3"/>
  <c r="I20" i="3"/>
  <c r="H20" i="3"/>
  <c r="G20" i="3"/>
  <c r="F20" i="3"/>
  <c r="E20" i="3"/>
  <c r="D20" i="3"/>
  <c r="K20" i="3" s="1"/>
  <c r="AY19" i="3"/>
  <c r="AQ19" i="3"/>
  <c r="AI19" i="3"/>
  <c r="AA19" i="3"/>
  <c r="S19" i="3"/>
  <c r="K19" i="3"/>
  <c r="AZ19" i="3" s="1"/>
  <c r="AY18" i="3"/>
  <c r="AQ18" i="3"/>
  <c r="AI18" i="3"/>
  <c r="AA18" i="3"/>
  <c r="S18" i="3"/>
  <c r="K18" i="3"/>
  <c r="AZ18" i="3" s="1"/>
  <c r="AY17" i="3"/>
  <c r="AQ17" i="3"/>
  <c r="AI17" i="3"/>
  <c r="AA17" i="3"/>
  <c r="AZ17" i="3" s="1"/>
  <c r="S17" i="3"/>
  <c r="K17" i="3"/>
  <c r="AY16" i="3"/>
  <c r="AQ16" i="3"/>
  <c r="AI16" i="3"/>
  <c r="AA16" i="3"/>
  <c r="S16" i="3"/>
  <c r="K16" i="3"/>
  <c r="AZ16" i="3" s="1"/>
  <c r="AY15" i="3"/>
  <c r="AQ15" i="3"/>
  <c r="AI15" i="3"/>
  <c r="AA15" i="3"/>
  <c r="S15" i="3"/>
  <c r="K15" i="3"/>
  <c r="AZ15" i="3" s="1"/>
  <c r="AY14" i="3"/>
  <c r="AQ14" i="3"/>
  <c r="AI14" i="3"/>
  <c r="AA14" i="3"/>
  <c r="S14" i="3"/>
  <c r="K14" i="3"/>
  <c r="AZ14" i="3" s="1"/>
  <c r="AY13" i="3"/>
  <c r="AQ13" i="3"/>
  <c r="AI13" i="3"/>
  <c r="AA13" i="3"/>
  <c r="AZ13" i="3" s="1"/>
  <c r="S13" i="3"/>
  <c r="K13" i="3"/>
  <c r="AY12" i="3"/>
  <c r="AQ12" i="3"/>
  <c r="AI12" i="3"/>
  <c r="AA12" i="3"/>
  <c r="S12" i="3"/>
  <c r="K12" i="3"/>
  <c r="AZ12" i="3" s="1"/>
  <c r="AY11" i="3"/>
  <c r="AQ11" i="3"/>
  <c r="AI11" i="3"/>
  <c r="AA11" i="3"/>
  <c r="S11" i="3"/>
  <c r="K11" i="3"/>
  <c r="AZ11" i="3" s="1"/>
  <c r="AY10" i="3"/>
  <c r="AQ10" i="3"/>
  <c r="AI10" i="3"/>
  <c r="AA10" i="3"/>
  <c r="S10" i="3"/>
  <c r="K10" i="3"/>
  <c r="AZ10" i="3" s="1"/>
  <c r="AY9" i="3"/>
  <c r="AQ9" i="3"/>
  <c r="AI9" i="3"/>
  <c r="AA9" i="3"/>
  <c r="AZ9" i="3" s="1"/>
  <c r="S9" i="3"/>
  <c r="K9" i="3"/>
  <c r="AY8" i="3"/>
  <c r="AQ8" i="3"/>
  <c r="AI8" i="3"/>
  <c r="AA8" i="3"/>
  <c r="S8" i="3"/>
  <c r="K8" i="3"/>
  <c r="AZ8" i="3" s="1"/>
  <c r="AY7" i="3"/>
  <c r="AQ7" i="3"/>
  <c r="AI7" i="3"/>
  <c r="AA7" i="3"/>
  <c r="S7" i="3"/>
  <c r="K7" i="3"/>
  <c r="AZ7" i="3" s="1"/>
  <c r="AX6" i="3"/>
  <c r="AW6" i="3"/>
  <c r="AV6" i="3"/>
  <c r="AU6" i="3"/>
  <c r="AT6" i="3"/>
  <c r="AS6" i="3"/>
  <c r="AR6" i="3"/>
  <c r="AY6" i="3" s="1"/>
  <c r="AP6" i="3"/>
  <c r="AO6" i="3"/>
  <c r="AN6" i="3"/>
  <c r="AM6" i="3"/>
  <c r="AL6" i="3"/>
  <c r="AK6" i="3"/>
  <c r="AJ6" i="3"/>
  <c r="AQ6" i="3" s="1"/>
  <c r="AH6" i="3"/>
  <c r="AG6" i="3"/>
  <c r="AF6" i="3"/>
  <c r="AE6" i="3"/>
  <c r="AD6" i="3"/>
  <c r="AC6" i="3"/>
  <c r="AB6" i="3"/>
  <c r="AI6" i="3" s="1"/>
  <c r="N7" i="1" s="1"/>
  <c r="Z6" i="3"/>
  <c r="Y6" i="3"/>
  <c r="X6" i="3"/>
  <c r="W6" i="3"/>
  <c r="V6" i="3"/>
  <c r="U6" i="3"/>
  <c r="T6" i="3"/>
  <c r="AA6" i="3" s="1"/>
  <c r="R6" i="3"/>
  <c r="Q6" i="3"/>
  <c r="P6" i="3"/>
  <c r="O6" i="3"/>
  <c r="N6" i="3"/>
  <c r="M6" i="3"/>
  <c r="L6" i="3"/>
  <c r="S6" i="3" s="1"/>
  <c r="J6" i="3"/>
  <c r="I6" i="3"/>
  <c r="H6" i="3"/>
  <c r="G6" i="3"/>
  <c r="F6" i="3"/>
  <c r="E6" i="3"/>
  <c r="D6" i="3"/>
  <c r="K6" i="3" s="1"/>
  <c r="AZ6" i="3" s="1"/>
  <c r="AX5" i="3"/>
  <c r="AW5" i="3"/>
  <c r="AW205" i="3" s="1"/>
  <c r="AV5" i="3"/>
  <c r="AU5" i="3"/>
  <c r="AU205" i="3" s="1"/>
  <c r="AT5" i="3"/>
  <c r="AY5" i="3" s="1"/>
  <c r="H2" i="8" s="1"/>
  <c r="AS5" i="3"/>
  <c r="AR5" i="3"/>
  <c r="AP5" i="3"/>
  <c r="AO5" i="3"/>
  <c r="AN5" i="3"/>
  <c r="AM5" i="3"/>
  <c r="AM205" i="3" s="1"/>
  <c r="AL5" i="3"/>
  <c r="AK5" i="3"/>
  <c r="AK205" i="3" s="1"/>
  <c r="AJ5" i="3"/>
  <c r="AH5" i="3"/>
  <c r="AG5" i="3"/>
  <c r="AG205" i="3" s="1"/>
  <c r="AF5" i="3"/>
  <c r="AE5" i="3"/>
  <c r="AE205" i="3" s="1"/>
  <c r="AD5" i="3"/>
  <c r="AD205" i="3" s="1"/>
  <c r="AC5" i="3"/>
  <c r="AC205" i="3" s="1"/>
  <c r="AB5" i="3"/>
  <c r="Z5" i="3"/>
  <c r="Y5" i="3"/>
  <c r="Y205" i="3" s="1"/>
  <c r="X5" i="3"/>
  <c r="W5" i="3"/>
  <c r="W205" i="3" s="1"/>
  <c r="V5" i="3"/>
  <c r="U5" i="3"/>
  <c r="U205" i="3" s="1"/>
  <c r="T5" i="3"/>
  <c r="AA5" i="3" s="1"/>
  <c r="E2" i="8" s="1"/>
  <c r="R5" i="3"/>
  <c r="Q5" i="3"/>
  <c r="Q205" i="3" s="1"/>
  <c r="P5" i="3"/>
  <c r="O5" i="3"/>
  <c r="O205" i="3" s="1"/>
  <c r="N5" i="3"/>
  <c r="M5" i="3"/>
  <c r="L5" i="3"/>
  <c r="S5" i="3" s="1"/>
  <c r="J5" i="3"/>
  <c r="I5" i="3"/>
  <c r="I205" i="3" s="1"/>
  <c r="H5" i="3"/>
  <c r="G5" i="3"/>
  <c r="G205" i="3" s="1"/>
  <c r="F5" i="3"/>
  <c r="E5" i="3"/>
  <c r="E205" i="3" s="1"/>
  <c r="D5" i="3"/>
  <c r="K5" i="3" s="1"/>
  <c r="I205" i="2"/>
  <c r="G205" i="2"/>
  <c r="K204" i="2"/>
  <c r="J204" i="2"/>
  <c r="I204" i="2"/>
  <c r="H204" i="2"/>
  <c r="G204" i="2"/>
  <c r="F204" i="2"/>
  <c r="E204" i="2"/>
  <c r="D204" i="2"/>
  <c r="K203" i="2"/>
  <c r="J203" i="2"/>
  <c r="I203" i="2"/>
  <c r="H203" i="2"/>
  <c r="G203" i="2"/>
  <c r="F203" i="2"/>
  <c r="E203" i="2"/>
  <c r="D203" i="2"/>
  <c r="K202" i="2"/>
  <c r="J202" i="2"/>
  <c r="I202" i="2"/>
  <c r="H202" i="2"/>
  <c r="G202" i="2"/>
  <c r="F202" i="2"/>
  <c r="E202" i="2"/>
  <c r="D202" i="2"/>
  <c r="K201" i="2"/>
  <c r="J201" i="2"/>
  <c r="I201" i="2"/>
  <c r="H201" i="2"/>
  <c r="G201" i="2"/>
  <c r="F201" i="2"/>
  <c r="E201" i="2"/>
  <c r="D201" i="2"/>
  <c r="K200" i="2"/>
  <c r="J200" i="2"/>
  <c r="I200" i="2"/>
  <c r="H200" i="2"/>
  <c r="G200" i="2"/>
  <c r="F200" i="2"/>
  <c r="E200" i="2"/>
  <c r="D200" i="2"/>
  <c r="K199" i="2"/>
  <c r="J199" i="2"/>
  <c r="I199" i="2"/>
  <c r="H199" i="2"/>
  <c r="G199" i="2"/>
  <c r="F199" i="2"/>
  <c r="E199" i="2"/>
  <c r="D199" i="2"/>
  <c r="K198" i="2"/>
  <c r="J198" i="2"/>
  <c r="I198" i="2"/>
  <c r="H198" i="2"/>
  <c r="G198" i="2"/>
  <c r="F198" i="2"/>
  <c r="E198" i="2"/>
  <c r="D198" i="2"/>
  <c r="J197" i="2"/>
  <c r="I197" i="2"/>
  <c r="H197" i="2"/>
  <c r="G197" i="2"/>
  <c r="F197" i="2"/>
  <c r="E197" i="2"/>
  <c r="D197" i="2"/>
  <c r="K196" i="2"/>
  <c r="J196" i="2"/>
  <c r="I196" i="2"/>
  <c r="H196" i="2"/>
  <c r="G196" i="2"/>
  <c r="F196" i="2"/>
  <c r="E196" i="2"/>
  <c r="D196" i="2"/>
  <c r="K195" i="2"/>
  <c r="J195" i="2"/>
  <c r="I195" i="2"/>
  <c r="H195" i="2"/>
  <c r="G195" i="2"/>
  <c r="F195" i="2"/>
  <c r="E195" i="2"/>
  <c r="D195" i="2"/>
  <c r="K194" i="2"/>
  <c r="J194" i="2"/>
  <c r="I194" i="2"/>
  <c r="H194" i="2"/>
  <c r="G194" i="2"/>
  <c r="F194" i="2"/>
  <c r="E194" i="2"/>
  <c r="D194" i="2"/>
  <c r="K193" i="2"/>
  <c r="J193" i="2"/>
  <c r="I193" i="2"/>
  <c r="H193" i="2"/>
  <c r="G193" i="2"/>
  <c r="F193" i="2"/>
  <c r="E193" i="2"/>
  <c r="D193" i="2"/>
  <c r="K192" i="2"/>
  <c r="J192" i="2"/>
  <c r="I192" i="2"/>
  <c r="H192" i="2"/>
  <c r="G192" i="2"/>
  <c r="F192" i="2"/>
  <c r="E192" i="2"/>
  <c r="D192" i="2"/>
  <c r="K191" i="2"/>
  <c r="J191" i="2"/>
  <c r="I191" i="2"/>
  <c r="H191" i="2"/>
  <c r="G191" i="2"/>
  <c r="F191" i="2"/>
  <c r="E191" i="2"/>
  <c r="D191" i="2"/>
  <c r="K190" i="2"/>
  <c r="J190" i="2"/>
  <c r="I190" i="2"/>
  <c r="H190" i="2"/>
  <c r="G190" i="2"/>
  <c r="F190" i="2"/>
  <c r="E190" i="2"/>
  <c r="D190" i="2"/>
  <c r="K189" i="2"/>
  <c r="J189" i="2"/>
  <c r="I189" i="2"/>
  <c r="H189" i="2"/>
  <c r="G189" i="2"/>
  <c r="F189" i="2"/>
  <c r="E189" i="2"/>
  <c r="D189" i="2"/>
  <c r="K188" i="2"/>
  <c r="J188" i="2"/>
  <c r="I188" i="2"/>
  <c r="H188" i="2"/>
  <c r="G188" i="2"/>
  <c r="F188" i="2"/>
  <c r="E188" i="2"/>
  <c r="D188" i="2"/>
  <c r="K187" i="2"/>
  <c r="J187" i="2"/>
  <c r="I187" i="2"/>
  <c r="H187" i="2"/>
  <c r="G187" i="2"/>
  <c r="F187" i="2"/>
  <c r="E187" i="2"/>
  <c r="D187" i="2"/>
  <c r="K186" i="2"/>
  <c r="J186" i="2"/>
  <c r="I186" i="2"/>
  <c r="H186" i="2"/>
  <c r="G186" i="2"/>
  <c r="F186" i="2"/>
  <c r="E186" i="2"/>
  <c r="D186" i="2"/>
  <c r="K185" i="2"/>
  <c r="J185" i="2"/>
  <c r="I185" i="2"/>
  <c r="H185" i="2"/>
  <c r="G185" i="2"/>
  <c r="F185" i="2"/>
  <c r="E185" i="2"/>
  <c r="D185" i="2"/>
  <c r="K184" i="2"/>
  <c r="J184" i="2"/>
  <c r="I184" i="2"/>
  <c r="H184" i="2"/>
  <c r="G184" i="2"/>
  <c r="F184" i="2"/>
  <c r="E184" i="2"/>
  <c r="D184" i="2"/>
  <c r="J183" i="2"/>
  <c r="I183" i="2"/>
  <c r="H183" i="2"/>
  <c r="G183" i="2"/>
  <c r="F183" i="2"/>
  <c r="E183" i="2"/>
  <c r="D183" i="2"/>
  <c r="J182" i="2"/>
  <c r="I182" i="2"/>
  <c r="H182" i="2"/>
  <c r="G182" i="2"/>
  <c r="E182" i="2"/>
  <c r="K181" i="2"/>
  <c r="J181" i="2"/>
  <c r="I181" i="2"/>
  <c r="H181" i="2"/>
  <c r="G181" i="2"/>
  <c r="F181" i="2"/>
  <c r="E181" i="2"/>
  <c r="D181" i="2"/>
  <c r="K180" i="2"/>
  <c r="J180" i="2"/>
  <c r="I180" i="2"/>
  <c r="H180" i="2"/>
  <c r="G180" i="2"/>
  <c r="F180" i="2"/>
  <c r="E180" i="2"/>
  <c r="D180" i="2"/>
  <c r="K179" i="2"/>
  <c r="J179" i="2"/>
  <c r="I179" i="2"/>
  <c r="H179" i="2"/>
  <c r="G179" i="2"/>
  <c r="F179" i="2"/>
  <c r="E179" i="2"/>
  <c r="D179" i="2"/>
  <c r="K178" i="2"/>
  <c r="J178" i="2"/>
  <c r="I178" i="2"/>
  <c r="H178" i="2"/>
  <c r="G178" i="2"/>
  <c r="F178" i="2"/>
  <c r="E178" i="2"/>
  <c r="D178" i="2"/>
  <c r="K177" i="2"/>
  <c r="J177" i="2"/>
  <c r="I177" i="2"/>
  <c r="H177" i="2"/>
  <c r="G177" i="2"/>
  <c r="F177" i="2"/>
  <c r="E177" i="2"/>
  <c r="D177" i="2"/>
  <c r="K176" i="2"/>
  <c r="J176" i="2"/>
  <c r="I176" i="2"/>
  <c r="H176" i="2"/>
  <c r="G176" i="2"/>
  <c r="F176" i="2"/>
  <c r="E176" i="2"/>
  <c r="D176" i="2"/>
  <c r="K175" i="2"/>
  <c r="J175" i="2"/>
  <c r="I175" i="2"/>
  <c r="H175" i="2"/>
  <c r="G175" i="2"/>
  <c r="F175" i="2"/>
  <c r="E175" i="2"/>
  <c r="D175" i="2"/>
  <c r="K174" i="2"/>
  <c r="J174" i="2"/>
  <c r="I174" i="2"/>
  <c r="H174" i="2"/>
  <c r="G174" i="2"/>
  <c r="F174" i="2"/>
  <c r="E174" i="2"/>
  <c r="D174" i="2"/>
  <c r="K173" i="2"/>
  <c r="J173" i="2"/>
  <c r="I173" i="2"/>
  <c r="H173" i="2"/>
  <c r="G173" i="2"/>
  <c r="F173" i="2"/>
  <c r="E173" i="2"/>
  <c r="D173" i="2"/>
  <c r="K172" i="2"/>
  <c r="J172" i="2"/>
  <c r="I172" i="2"/>
  <c r="H172" i="2"/>
  <c r="G172" i="2"/>
  <c r="F172" i="2"/>
  <c r="E172" i="2"/>
  <c r="D172" i="2"/>
  <c r="K171" i="2"/>
  <c r="J171" i="2"/>
  <c r="I171" i="2"/>
  <c r="H171" i="2"/>
  <c r="G171" i="2"/>
  <c r="F171" i="2"/>
  <c r="E171" i="2"/>
  <c r="D171" i="2"/>
  <c r="K170" i="2"/>
  <c r="J170" i="2"/>
  <c r="I170" i="2"/>
  <c r="H170" i="2"/>
  <c r="G170" i="2"/>
  <c r="F170" i="2"/>
  <c r="E170" i="2"/>
  <c r="D170" i="2"/>
  <c r="K169" i="2"/>
  <c r="J169" i="2"/>
  <c r="I169" i="2"/>
  <c r="H169" i="2"/>
  <c r="G169" i="2"/>
  <c r="F169" i="2"/>
  <c r="E169" i="2"/>
  <c r="D169" i="2"/>
  <c r="K168" i="2"/>
  <c r="J168" i="2"/>
  <c r="I168" i="2"/>
  <c r="H168" i="2"/>
  <c r="G168" i="2"/>
  <c r="F168" i="2"/>
  <c r="E168" i="2"/>
  <c r="D168" i="2"/>
  <c r="K167" i="2"/>
  <c r="J167" i="2"/>
  <c r="I167" i="2"/>
  <c r="H167" i="2"/>
  <c r="G167" i="2"/>
  <c r="F167" i="2"/>
  <c r="E167" i="2"/>
  <c r="D167" i="2"/>
  <c r="K166" i="2"/>
  <c r="J166" i="2"/>
  <c r="I166" i="2"/>
  <c r="H166" i="2"/>
  <c r="G166" i="2"/>
  <c r="F166" i="2"/>
  <c r="E166" i="2"/>
  <c r="D166" i="2"/>
  <c r="K165" i="2"/>
  <c r="J165" i="2"/>
  <c r="I165" i="2"/>
  <c r="H165" i="2"/>
  <c r="G165" i="2"/>
  <c r="F165" i="2"/>
  <c r="E165" i="2"/>
  <c r="D165" i="2"/>
  <c r="K164" i="2"/>
  <c r="J164" i="2"/>
  <c r="I164" i="2"/>
  <c r="H164" i="2"/>
  <c r="G164" i="2"/>
  <c r="F164" i="2"/>
  <c r="E164" i="2"/>
  <c r="D164" i="2"/>
  <c r="K163" i="2"/>
  <c r="J163" i="2"/>
  <c r="I163" i="2"/>
  <c r="H163" i="2"/>
  <c r="G163" i="2"/>
  <c r="F163" i="2"/>
  <c r="E163" i="2"/>
  <c r="D163" i="2"/>
  <c r="K162" i="2"/>
  <c r="J162" i="2"/>
  <c r="I162" i="2"/>
  <c r="H162" i="2"/>
  <c r="G162" i="2"/>
  <c r="F162" i="2"/>
  <c r="E162" i="2"/>
  <c r="D162" i="2"/>
  <c r="K161" i="2"/>
  <c r="J161" i="2"/>
  <c r="I161" i="2"/>
  <c r="H161" i="2"/>
  <c r="G161" i="2"/>
  <c r="F161" i="2"/>
  <c r="E161" i="2"/>
  <c r="D161" i="2"/>
  <c r="J160" i="2"/>
  <c r="I160" i="2"/>
  <c r="G160" i="2"/>
  <c r="F160" i="2"/>
  <c r="E160" i="2"/>
  <c r="D160" i="2"/>
  <c r="J159" i="2"/>
  <c r="I159" i="2"/>
  <c r="G159" i="2"/>
  <c r="F159" i="2"/>
  <c r="E159" i="2"/>
  <c r="D159" i="2"/>
  <c r="K158" i="2"/>
  <c r="J158" i="2"/>
  <c r="I158" i="2"/>
  <c r="H158" i="2"/>
  <c r="G158" i="2"/>
  <c r="F158" i="2"/>
  <c r="E158" i="2"/>
  <c r="D158" i="2"/>
  <c r="K157" i="2"/>
  <c r="J157" i="2"/>
  <c r="I157" i="2"/>
  <c r="H157" i="2"/>
  <c r="G157" i="2"/>
  <c r="F157" i="2"/>
  <c r="E157" i="2"/>
  <c r="D157" i="2"/>
  <c r="K156" i="2"/>
  <c r="J156" i="2"/>
  <c r="I156" i="2"/>
  <c r="H156" i="2"/>
  <c r="G156" i="2"/>
  <c r="F156" i="2"/>
  <c r="E156" i="2"/>
  <c r="D156" i="2"/>
  <c r="K155" i="2"/>
  <c r="J155" i="2"/>
  <c r="I155" i="2"/>
  <c r="H155" i="2"/>
  <c r="G155" i="2"/>
  <c r="F155" i="2"/>
  <c r="E155" i="2"/>
  <c r="D155" i="2"/>
  <c r="K154" i="2"/>
  <c r="J154" i="2"/>
  <c r="I154" i="2"/>
  <c r="H154" i="2"/>
  <c r="G154" i="2"/>
  <c r="F154" i="2"/>
  <c r="E154" i="2"/>
  <c r="D154" i="2"/>
  <c r="K153" i="2"/>
  <c r="J153" i="2"/>
  <c r="I153" i="2"/>
  <c r="H153" i="2"/>
  <c r="G153" i="2"/>
  <c r="F153" i="2"/>
  <c r="E153" i="2"/>
  <c r="D153" i="2"/>
  <c r="K152" i="2"/>
  <c r="J152" i="2"/>
  <c r="I152" i="2"/>
  <c r="H152" i="2"/>
  <c r="G152" i="2"/>
  <c r="F152" i="2"/>
  <c r="E152" i="2"/>
  <c r="D152" i="2"/>
  <c r="K151" i="2"/>
  <c r="J151" i="2"/>
  <c r="I151" i="2"/>
  <c r="H151" i="2"/>
  <c r="G151" i="2"/>
  <c r="F151" i="2"/>
  <c r="E151" i="2"/>
  <c r="D151" i="2"/>
  <c r="K150" i="2"/>
  <c r="J150" i="2"/>
  <c r="I150" i="2"/>
  <c r="H150" i="2"/>
  <c r="G150" i="2"/>
  <c r="F150" i="2"/>
  <c r="E150" i="2"/>
  <c r="D150" i="2"/>
  <c r="K149" i="2"/>
  <c r="J149" i="2"/>
  <c r="I149" i="2"/>
  <c r="H149" i="2"/>
  <c r="G149" i="2"/>
  <c r="F149" i="2"/>
  <c r="E149" i="2"/>
  <c r="D149" i="2"/>
  <c r="K148" i="2"/>
  <c r="J148" i="2"/>
  <c r="I148" i="2"/>
  <c r="H148" i="2"/>
  <c r="G148" i="2"/>
  <c r="F148" i="2"/>
  <c r="E148" i="2"/>
  <c r="D148" i="2"/>
  <c r="K147" i="2"/>
  <c r="J147" i="2"/>
  <c r="I147" i="2"/>
  <c r="H147" i="2"/>
  <c r="G147" i="2"/>
  <c r="F147" i="2"/>
  <c r="E147" i="2"/>
  <c r="D147" i="2"/>
  <c r="K146" i="2"/>
  <c r="J146" i="2"/>
  <c r="I146" i="2"/>
  <c r="H146" i="2"/>
  <c r="G146" i="2"/>
  <c r="F146" i="2"/>
  <c r="E146" i="2"/>
  <c r="D146" i="2"/>
  <c r="K145" i="2"/>
  <c r="J145" i="2"/>
  <c r="I145" i="2"/>
  <c r="H145" i="2"/>
  <c r="G145" i="2"/>
  <c r="F145" i="2"/>
  <c r="E145" i="2"/>
  <c r="D145" i="2"/>
  <c r="K144" i="2"/>
  <c r="J144" i="2"/>
  <c r="I144" i="2"/>
  <c r="H144" i="2"/>
  <c r="G144" i="2"/>
  <c r="F144" i="2"/>
  <c r="E144" i="2"/>
  <c r="D144" i="2"/>
  <c r="K143" i="2"/>
  <c r="J143" i="2"/>
  <c r="I143" i="2"/>
  <c r="H143" i="2"/>
  <c r="G143" i="2"/>
  <c r="F143" i="2"/>
  <c r="E143" i="2"/>
  <c r="D143" i="2"/>
  <c r="K142" i="2"/>
  <c r="J142" i="2"/>
  <c r="I142" i="2"/>
  <c r="H142" i="2"/>
  <c r="G142" i="2"/>
  <c r="F142" i="2"/>
  <c r="E142" i="2"/>
  <c r="D142" i="2"/>
  <c r="K141" i="2"/>
  <c r="J141" i="2"/>
  <c r="I141" i="2"/>
  <c r="H141" i="2"/>
  <c r="G141" i="2"/>
  <c r="F141" i="2"/>
  <c r="E141" i="2"/>
  <c r="D141" i="2"/>
  <c r="K140" i="2"/>
  <c r="J140" i="2"/>
  <c r="I140" i="2"/>
  <c r="H140" i="2"/>
  <c r="G140" i="2"/>
  <c r="F140" i="2"/>
  <c r="E140" i="2"/>
  <c r="D140" i="2"/>
  <c r="K139" i="2"/>
  <c r="J139" i="2"/>
  <c r="I139" i="2"/>
  <c r="H139" i="2"/>
  <c r="G139" i="2"/>
  <c r="F139" i="2"/>
  <c r="E139" i="2"/>
  <c r="D139" i="2"/>
  <c r="K138" i="2"/>
  <c r="J138" i="2"/>
  <c r="I138" i="2"/>
  <c r="H138" i="2"/>
  <c r="G138" i="2"/>
  <c r="F138" i="2"/>
  <c r="E138" i="2"/>
  <c r="D138" i="2"/>
  <c r="K137" i="2"/>
  <c r="J137" i="2"/>
  <c r="I137" i="2"/>
  <c r="H137" i="2"/>
  <c r="G137" i="2"/>
  <c r="F137" i="2"/>
  <c r="E137" i="2"/>
  <c r="D137" i="2"/>
  <c r="K136" i="2"/>
  <c r="J136" i="2"/>
  <c r="I136" i="2"/>
  <c r="H136" i="2"/>
  <c r="G136" i="2"/>
  <c r="F136" i="2"/>
  <c r="E136" i="2"/>
  <c r="D136" i="2"/>
  <c r="K135" i="2"/>
  <c r="J135" i="2"/>
  <c r="I135" i="2"/>
  <c r="H135" i="2"/>
  <c r="G135" i="2"/>
  <c r="F135" i="2"/>
  <c r="E135" i="2"/>
  <c r="D135" i="2"/>
  <c r="J134" i="2"/>
  <c r="I134" i="2"/>
  <c r="H134" i="2"/>
  <c r="G134" i="2"/>
  <c r="F134" i="2"/>
  <c r="E134" i="2"/>
  <c r="D134" i="2"/>
  <c r="J133" i="2"/>
  <c r="I133" i="2"/>
  <c r="H133" i="2"/>
  <c r="G133" i="2"/>
  <c r="F133" i="2"/>
  <c r="E133" i="2"/>
  <c r="D133" i="2"/>
  <c r="K132" i="2"/>
  <c r="J132" i="2"/>
  <c r="I132" i="2"/>
  <c r="H132" i="2"/>
  <c r="G132" i="2"/>
  <c r="F132" i="2"/>
  <c r="E132" i="2"/>
  <c r="D132" i="2"/>
  <c r="K131" i="2"/>
  <c r="J131" i="2"/>
  <c r="I131" i="2"/>
  <c r="H131" i="2"/>
  <c r="G131" i="2"/>
  <c r="F131" i="2"/>
  <c r="E131" i="2"/>
  <c r="D131" i="2"/>
  <c r="K130" i="2"/>
  <c r="J130" i="2"/>
  <c r="I130" i="2"/>
  <c r="H130" i="2"/>
  <c r="G130" i="2"/>
  <c r="F130" i="2"/>
  <c r="E130" i="2"/>
  <c r="D130" i="2"/>
  <c r="K129" i="2"/>
  <c r="J129" i="2"/>
  <c r="I129" i="2"/>
  <c r="H129" i="2"/>
  <c r="G129" i="2"/>
  <c r="F129" i="2"/>
  <c r="E129" i="2"/>
  <c r="D129" i="2"/>
  <c r="J128" i="2"/>
  <c r="I128" i="2"/>
  <c r="H128" i="2"/>
  <c r="G128" i="2"/>
  <c r="F128" i="2"/>
  <c r="E128" i="2"/>
  <c r="D128" i="2"/>
  <c r="K127" i="2"/>
  <c r="J127" i="2"/>
  <c r="I127" i="2"/>
  <c r="H127" i="2"/>
  <c r="G127" i="2"/>
  <c r="F127" i="2"/>
  <c r="E127" i="2"/>
  <c r="D127" i="2"/>
  <c r="K126" i="2"/>
  <c r="J126" i="2"/>
  <c r="I126" i="2"/>
  <c r="H126" i="2"/>
  <c r="G126" i="2"/>
  <c r="F126" i="2"/>
  <c r="E126" i="2"/>
  <c r="D126" i="2"/>
  <c r="K125" i="2"/>
  <c r="J125" i="2"/>
  <c r="I125" i="2"/>
  <c r="H125" i="2"/>
  <c r="G125" i="2"/>
  <c r="F125" i="2"/>
  <c r="E125" i="2"/>
  <c r="D125" i="2"/>
  <c r="K124" i="2"/>
  <c r="J124" i="2"/>
  <c r="I124" i="2"/>
  <c r="H124" i="2"/>
  <c r="G124" i="2"/>
  <c r="F124" i="2"/>
  <c r="E124" i="2"/>
  <c r="D124" i="2"/>
  <c r="K123" i="2"/>
  <c r="J123" i="2"/>
  <c r="I123" i="2"/>
  <c r="H123" i="2"/>
  <c r="G123" i="2"/>
  <c r="F123" i="2"/>
  <c r="E123" i="2"/>
  <c r="D123" i="2"/>
  <c r="K122" i="2"/>
  <c r="J122" i="2"/>
  <c r="I122" i="2"/>
  <c r="H122" i="2"/>
  <c r="G122" i="2"/>
  <c r="F122" i="2"/>
  <c r="E122" i="2"/>
  <c r="D122" i="2"/>
  <c r="K121" i="2"/>
  <c r="J121" i="2"/>
  <c r="I121" i="2"/>
  <c r="H121" i="2"/>
  <c r="G121" i="2"/>
  <c r="F121" i="2"/>
  <c r="E121" i="2"/>
  <c r="D121" i="2"/>
  <c r="K120" i="2"/>
  <c r="J120" i="2"/>
  <c r="I120" i="2"/>
  <c r="H120" i="2"/>
  <c r="G120" i="2"/>
  <c r="F120" i="2"/>
  <c r="E120" i="2"/>
  <c r="D120" i="2"/>
  <c r="J119" i="2"/>
  <c r="I119" i="2"/>
  <c r="H119" i="2"/>
  <c r="G119" i="2"/>
  <c r="F119" i="2"/>
  <c r="E119" i="2"/>
  <c r="D119" i="2"/>
  <c r="K118" i="2"/>
  <c r="J118" i="2"/>
  <c r="I118" i="2"/>
  <c r="H118" i="2"/>
  <c r="G118" i="2"/>
  <c r="F118" i="2"/>
  <c r="E118" i="2"/>
  <c r="D118" i="2"/>
  <c r="K117" i="2"/>
  <c r="J117" i="2"/>
  <c r="I117" i="2"/>
  <c r="H117" i="2"/>
  <c r="G117" i="2"/>
  <c r="F117" i="2"/>
  <c r="E117" i="2"/>
  <c r="D117" i="2"/>
  <c r="K116" i="2"/>
  <c r="J116" i="2"/>
  <c r="I116" i="2"/>
  <c r="H116" i="2"/>
  <c r="G116" i="2"/>
  <c r="F116" i="2"/>
  <c r="E116" i="2"/>
  <c r="D116" i="2"/>
  <c r="K115" i="2"/>
  <c r="J115" i="2"/>
  <c r="I115" i="2"/>
  <c r="H115" i="2"/>
  <c r="G115" i="2"/>
  <c r="F115" i="2"/>
  <c r="E115" i="2"/>
  <c r="D115" i="2"/>
  <c r="K114" i="2"/>
  <c r="J114" i="2"/>
  <c r="I114" i="2"/>
  <c r="H114" i="2"/>
  <c r="G114" i="2"/>
  <c r="F114" i="2"/>
  <c r="E114" i="2"/>
  <c r="D114" i="2"/>
  <c r="K113" i="2"/>
  <c r="J113" i="2"/>
  <c r="I113" i="2"/>
  <c r="H113" i="2"/>
  <c r="G113" i="2"/>
  <c r="F113" i="2"/>
  <c r="E113" i="2"/>
  <c r="D113" i="2"/>
  <c r="K112" i="2"/>
  <c r="J112" i="2"/>
  <c r="I112" i="2"/>
  <c r="H112" i="2"/>
  <c r="G112" i="2"/>
  <c r="F112" i="2"/>
  <c r="E112" i="2"/>
  <c r="D112" i="2"/>
  <c r="K111" i="2"/>
  <c r="J111" i="2"/>
  <c r="I111" i="2"/>
  <c r="H111" i="2"/>
  <c r="G111" i="2"/>
  <c r="F111" i="2"/>
  <c r="E111" i="2"/>
  <c r="D111" i="2"/>
  <c r="K110" i="2"/>
  <c r="J110" i="2"/>
  <c r="I110" i="2"/>
  <c r="H110" i="2"/>
  <c r="G110" i="2"/>
  <c r="F110" i="2"/>
  <c r="E110" i="2"/>
  <c r="D110" i="2"/>
  <c r="K109" i="2"/>
  <c r="J109" i="2"/>
  <c r="I109" i="2"/>
  <c r="H109" i="2"/>
  <c r="G109" i="2"/>
  <c r="F109" i="2"/>
  <c r="E109" i="2"/>
  <c r="D109" i="2"/>
  <c r="K108" i="2"/>
  <c r="J108" i="2"/>
  <c r="I108" i="2"/>
  <c r="H108" i="2"/>
  <c r="G108" i="2"/>
  <c r="F108" i="2"/>
  <c r="E108" i="2"/>
  <c r="D108" i="2"/>
  <c r="K107" i="2"/>
  <c r="J107" i="2"/>
  <c r="I107" i="2"/>
  <c r="H107" i="2"/>
  <c r="G107" i="2"/>
  <c r="F107" i="2"/>
  <c r="E107" i="2"/>
  <c r="D107" i="2"/>
  <c r="K106" i="2"/>
  <c r="J106" i="2"/>
  <c r="I106" i="2"/>
  <c r="H106" i="2"/>
  <c r="G106" i="2"/>
  <c r="F106" i="2"/>
  <c r="E106" i="2"/>
  <c r="D106" i="2"/>
  <c r="K105" i="2"/>
  <c r="J105" i="2"/>
  <c r="I105" i="2"/>
  <c r="H105" i="2"/>
  <c r="G105" i="2"/>
  <c r="F105" i="2"/>
  <c r="E105" i="2"/>
  <c r="D105" i="2"/>
  <c r="J104" i="2"/>
  <c r="I104" i="2"/>
  <c r="H104" i="2"/>
  <c r="G104" i="2"/>
  <c r="F104" i="2"/>
  <c r="E104" i="2"/>
  <c r="D104" i="2"/>
  <c r="K103" i="2"/>
  <c r="J103" i="2"/>
  <c r="I103" i="2"/>
  <c r="H103" i="2"/>
  <c r="G103" i="2"/>
  <c r="F103" i="2"/>
  <c r="E103" i="2"/>
  <c r="D103" i="2"/>
  <c r="K102" i="2"/>
  <c r="J102" i="2"/>
  <c r="I102" i="2"/>
  <c r="H102" i="2"/>
  <c r="G102" i="2"/>
  <c r="F102" i="2"/>
  <c r="E102" i="2"/>
  <c r="D102" i="2"/>
  <c r="K101" i="2"/>
  <c r="J101" i="2"/>
  <c r="I101" i="2"/>
  <c r="H101" i="2"/>
  <c r="G101" i="2"/>
  <c r="F101" i="2"/>
  <c r="E101" i="2"/>
  <c r="D101" i="2"/>
  <c r="K100" i="2"/>
  <c r="J100" i="2"/>
  <c r="I100" i="2"/>
  <c r="H100" i="2"/>
  <c r="G100" i="2"/>
  <c r="F100" i="2"/>
  <c r="E100" i="2"/>
  <c r="D100" i="2"/>
  <c r="K99" i="2"/>
  <c r="J99" i="2"/>
  <c r="I99" i="2"/>
  <c r="H99" i="2"/>
  <c r="G99" i="2"/>
  <c r="F99" i="2"/>
  <c r="E99" i="2"/>
  <c r="D99" i="2"/>
  <c r="K98" i="2"/>
  <c r="J98" i="2"/>
  <c r="I98" i="2"/>
  <c r="H98" i="2"/>
  <c r="G98" i="2"/>
  <c r="F98" i="2"/>
  <c r="E98" i="2"/>
  <c r="D98" i="2"/>
  <c r="J97" i="2"/>
  <c r="I97" i="2"/>
  <c r="H97" i="2"/>
  <c r="G97" i="2"/>
  <c r="F97" i="2"/>
  <c r="E97" i="2"/>
  <c r="D97" i="2"/>
  <c r="J96" i="2"/>
  <c r="I96" i="2"/>
  <c r="G96" i="2"/>
  <c r="F96" i="2"/>
  <c r="E96" i="2"/>
  <c r="K95" i="2"/>
  <c r="J95" i="2"/>
  <c r="I95" i="2"/>
  <c r="H95" i="2"/>
  <c r="G95" i="2"/>
  <c r="F95" i="2"/>
  <c r="E95" i="2"/>
  <c r="D95" i="2"/>
  <c r="K94" i="2"/>
  <c r="J94" i="2"/>
  <c r="I94" i="2"/>
  <c r="H94" i="2"/>
  <c r="G94" i="2"/>
  <c r="F94" i="2"/>
  <c r="E94" i="2"/>
  <c r="D94" i="2"/>
  <c r="K93" i="2"/>
  <c r="J93" i="2"/>
  <c r="I93" i="2"/>
  <c r="H93" i="2"/>
  <c r="G93" i="2"/>
  <c r="F93" i="2"/>
  <c r="E93" i="2"/>
  <c r="D93" i="2"/>
  <c r="K92" i="2"/>
  <c r="J92" i="2"/>
  <c r="I92" i="2"/>
  <c r="H92" i="2"/>
  <c r="G92" i="2"/>
  <c r="F92" i="2"/>
  <c r="E92" i="2"/>
  <c r="D92" i="2"/>
  <c r="K91" i="2"/>
  <c r="J91" i="2"/>
  <c r="I91" i="2"/>
  <c r="H91" i="2"/>
  <c r="G91" i="2"/>
  <c r="F91" i="2"/>
  <c r="E91" i="2"/>
  <c r="D91" i="2"/>
  <c r="J90" i="2"/>
  <c r="I90" i="2"/>
  <c r="H90" i="2"/>
  <c r="G90" i="2"/>
  <c r="F90" i="2"/>
  <c r="E90" i="2"/>
  <c r="D90" i="2"/>
  <c r="J89" i="2"/>
  <c r="I89" i="2"/>
  <c r="H89" i="2"/>
  <c r="G89" i="2"/>
  <c r="F89" i="2"/>
  <c r="K88" i="2"/>
  <c r="J88" i="2"/>
  <c r="I88" i="2"/>
  <c r="H88" i="2"/>
  <c r="G88" i="2"/>
  <c r="F88" i="2"/>
  <c r="E88" i="2"/>
  <c r="D88" i="2"/>
  <c r="K87" i="2"/>
  <c r="J87" i="2"/>
  <c r="I87" i="2"/>
  <c r="H87" i="2"/>
  <c r="G87" i="2"/>
  <c r="F87" i="2"/>
  <c r="E87" i="2"/>
  <c r="D87" i="2"/>
  <c r="K86" i="2"/>
  <c r="J86" i="2"/>
  <c r="I86" i="2"/>
  <c r="H86" i="2"/>
  <c r="G86" i="2"/>
  <c r="F86" i="2"/>
  <c r="E86" i="2"/>
  <c r="D86" i="2"/>
  <c r="K85" i="2"/>
  <c r="J85" i="2"/>
  <c r="I85" i="2"/>
  <c r="H85" i="2"/>
  <c r="G85" i="2"/>
  <c r="F85" i="2"/>
  <c r="E85" i="2"/>
  <c r="D85" i="2"/>
  <c r="K84" i="2"/>
  <c r="J84" i="2"/>
  <c r="I84" i="2"/>
  <c r="H84" i="2"/>
  <c r="G84" i="2"/>
  <c r="F84" i="2"/>
  <c r="E84" i="2"/>
  <c r="D84" i="2"/>
  <c r="K83" i="2"/>
  <c r="J83" i="2"/>
  <c r="I83" i="2"/>
  <c r="H83" i="2"/>
  <c r="G83" i="2"/>
  <c r="F83" i="2"/>
  <c r="E83" i="2"/>
  <c r="D83" i="2"/>
  <c r="K82" i="2"/>
  <c r="J82" i="2"/>
  <c r="I82" i="2"/>
  <c r="H82" i="2"/>
  <c r="G82" i="2"/>
  <c r="F82" i="2"/>
  <c r="E82" i="2"/>
  <c r="D82" i="2"/>
  <c r="K81" i="2"/>
  <c r="J81" i="2"/>
  <c r="I81" i="2"/>
  <c r="H81" i="2"/>
  <c r="G81" i="2"/>
  <c r="F81" i="2"/>
  <c r="E81" i="2"/>
  <c r="D81" i="2"/>
  <c r="K80" i="2"/>
  <c r="J80" i="2"/>
  <c r="I80" i="2"/>
  <c r="H80" i="2"/>
  <c r="G80" i="2"/>
  <c r="F80" i="2"/>
  <c r="E80" i="2"/>
  <c r="D80" i="2"/>
  <c r="K79" i="2"/>
  <c r="J79" i="2"/>
  <c r="I79" i="2"/>
  <c r="H79" i="2"/>
  <c r="G79" i="2"/>
  <c r="F79" i="2"/>
  <c r="E79" i="2"/>
  <c r="D79" i="2"/>
  <c r="K78" i="2"/>
  <c r="J78" i="2"/>
  <c r="I78" i="2"/>
  <c r="H78" i="2"/>
  <c r="G78" i="2"/>
  <c r="F78" i="2"/>
  <c r="E78" i="2"/>
  <c r="D78" i="2"/>
  <c r="K77" i="2"/>
  <c r="J77" i="2"/>
  <c r="I77" i="2"/>
  <c r="H77" i="2"/>
  <c r="G77" i="2"/>
  <c r="F77" i="2"/>
  <c r="E77" i="2"/>
  <c r="D77" i="2"/>
  <c r="K76" i="2"/>
  <c r="J76" i="2"/>
  <c r="I76" i="2"/>
  <c r="H76" i="2"/>
  <c r="G76" i="2"/>
  <c r="F76" i="2"/>
  <c r="E76" i="2"/>
  <c r="D76" i="2"/>
  <c r="K75" i="2"/>
  <c r="J75" i="2"/>
  <c r="I75" i="2"/>
  <c r="H75" i="2"/>
  <c r="G75" i="2"/>
  <c r="F75" i="2"/>
  <c r="E75" i="2"/>
  <c r="D75" i="2"/>
  <c r="K74" i="2"/>
  <c r="J74" i="2"/>
  <c r="I74" i="2"/>
  <c r="H74" i="2"/>
  <c r="G74" i="2"/>
  <c r="F74" i="2"/>
  <c r="E74" i="2"/>
  <c r="D74" i="2"/>
  <c r="J73" i="2"/>
  <c r="I73" i="2"/>
  <c r="H73" i="2"/>
  <c r="G73" i="2"/>
  <c r="F73" i="2"/>
  <c r="E73" i="2"/>
  <c r="D73" i="2"/>
  <c r="K72" i="2"/>
  <c r="J72" i="2"/>
  <c r="I72" i="2"/>
  <c r="H72" i="2"/>
  <c r="G72" i="2"/>
  <c r="F72" i="2"/>
  <c r="E72" i="2"/>
  <c r="D72" i="2"/>
  <c r="K71" i="2"/>
  <c r="J71" i="2"/>
  <c r="I71" i="2"/>
  <c r="H71" i="2"/>
  <c r="G71" i="2"/>
  <c r="F71" i="2"/>
  <c r="E71" i="2"/>
  <c r="D71" i="2"/>
  <c r="K70" i="2"/>
  <c r="J70" i="2"/>
  <c r="I70" i="2"/>
  <c r="H70" i="2"/>
  <c r="G70" i="2"/>
  <c r="F70" i="2"/>
  <c r="E70" i="2"/>
  <c r="D70" i="2"/>
  <c r="K69" i="2"/>
  <c r="J69" i="2"/>
  <c r="I69" i="2"/>
  <c r="H69" i="2"/>
  <c r="G69" i="2"/>
  <c r="F69" i="2"/>
  <c r="E69" i="2"/>
  <c r="D69" i="2"/>
  <c r="K68" i="2"/>
  <c r="J68" i="2"/>
  <c r="I68" i="2"/>
  <c r="H68" i="2"/>
  <c r="G68" i="2"/>
  <c r="F68" i="2"/>
  <c r="E68" i="2"/>
  <c r="D68" i="2"/>
  <c r="K67" i="2"/>
  <c r="J67" i="2"/>
  <c r="I67" i="2"/>
  <c r="H67" i="2"/>
  <c r="G67" i="2"/>
  <c r="F67" i="2"/>
  <c r="E67" i="2"/>
  <c r="D67" i="2"/>
  <c r="K66" i="2"/>
  <c r="J66" i="2"/>
  <c r="I66" i="2"/>
  <c r="H66" i="2"/>
  <c r="G66" i="2"/>
  <c r="F66" i="2"/>
  <c r="E66" i="2"/>
  <c r="D66" i="2"/>
  <c r="K65" i="2"/>
  <c r="J65" i="2"/>
  <c r="I65" i="2"/>
  <c r="H65" i="2"/>
  <c r="G65" i="2"/>
  <c r="F65" i="2"/>
  <c r="E65" i="2"/>
  <c r="D65" i="2"/>
  <c r="K64" i="2"/>
  <c r="J64" i="2"/>
  <c r="I64" i="2"/>
  <c r="H64" i="2"/>
  <c r="G64" i="2"/>
  <c r="F64" i="2"/>
  <c r="E64" i="2"/>
  <c r="D64" i="2"/>
  <c r="K63" i="2"/>
  <c r="J63" i="2"/>
  <c r="I63" i="2"/>
  <c r="H63" i="2"/>
  <c r="G63" i="2"/>
  <c r="F63" i="2"/>
  <c r="E63" i="2"/>
  <c r="D63" i="2"/>
  <c r="K62" i="2"/>
  <c r="J62" i="2"/>
  <c r="I62" i="2"/>
  <c r="H62" i="2"/>
  <c r="G62" i="2"/>
  <c r="F62" i="2"/>
  <c r="E62" i="2"/>
  <c r="D62" i="2"/>
  <c r="K61" i="2"/>
  <c r="J61" i="2"/>
  <c r="I61" i="2"/>
  <c r="H61" i="2"/>
  <c r="G61" i="2"/>
  <c r="F61" i="2"/>
  <c r="E61" i="2"/>
  <c r="D61" i="2"/>
  <c r="K60" i="2"/>
  <c r="J60" i="2"/>
  <c r="I60" i="2"/>
  <c r="H60" i="2"/>
  <c r="G60" i="2"/>
  <c r="F60" i="2"/>
  <c r="E60" i="2"/>
  <c r="D60" i="2"/>
  <c r="K59" i="2"/>
  <c r="J59" i="2"/>
  <c r="I59" i="2"/>
  <c r="H59" i="2"/>
  <c r="G59" i="2"/>
  <c r="F59" i="2"/>
  <c r="E59" i="2"/>
  <c r="D59" i="2"/>
  <c r="K58" i="2"/>
  <c r="J58" i="2"/>
  <c r="I58" i="2"/>
  <c r="H58" i="2"/>
  <c r="G58" i="2"/>
  <c r="F58" i="2"/>
  <c r="E58" i="2"/>
  <c r="D58" i="2"/>
  <c r="K57" i="2"/>
  <c r="J57" i="2"/>
  <c r="I57" i="2"/>
  <c r="H57" i="2"/>
  <c r="G57" i="2"/>
  <c r="F57" i="2"/>
  <c r="E57" i="2"/>
  <c r="D57" i="2"/>
  <c r="K56" i="2"/>
  <c r="J56" i="2"/>
  <c r="I56" i="2"/>
  <c r="H56" i="2"/>
  <c r="G56" i="2"/>
  <c r="F56" i="2"/>
  <c r="E56" i="2"/>
  <c r="D56" i="2"/>
  <c r="K55" i="2"/>
  <c r="J55" i="2"/>
  <c r="I55" i="2"/>
  <c r="H55" i="2"/>
  <c r="G55" i="2"/>
  <c r="F55" i="2"/>
  <c r="E55" i="2"/>
  <c r="D55" i="2"/>
  <c r="K54" i="2"/>
  <c r="J54" i="2"/>
  <c r="I54" i="2"/>
  <c r="H54" i="2"/>
  <c r="G54" i="2"/>
  <c r="F54" i="2"/>
  <c r="E54" i="2"/>
  <c r="D54" i="2"/>
  <c r="K53" i="2"/>
  <c r="J53" i="2"/>
  <c r="I53" i="2"/>
  <c r="H53" i="2"/>
  <c r="G53" i="2"/>
  <c r="F53" i="2"/>
  <c r="E53" i="2"/>
  <c r="D53" i="2"/>
  <c r="K52" i="2"/>
  <c r="J52" i="2"/>
  <c r="I52" i="2"/>
  <c r="H52" i="2"/>
  <c r="G52" i="2"/>
  <c r="F52" i="2"/>
  <c r="E52" i="2"/>
  <c r="D52" i="2"/>
  <c r="K51" i="2"/>
  <c r="J51" i="2"/>
  <c r="I51" i="2"/>
  <c r="H51" i="2"/>
  <c r="G51" i="2"/>
  <c r="F51" i="2"/>
  <c r="E51" i="2"/>
  <c r="D51" i="2"/>
  <c r="K50" i="2"/>
  <c r="J50" i="2"/>
  <c r="I50" i="2"/>
  <c r="H50" i="2"/>
  <c r="G50" i="2"/>
  <c r="F50" i="2"/>
  <c r="E50" i="2"/>
  <c r="D50" i="2"/>
  <c r="K49" i="2"/>
  <c r="J49" i="2"/>
  <c r="I49" i="2"/>
  <c r="H49" i="2"/>
  <c r="G49" i="2"/>
  <c r="F49" i="2"/>
  <c r="E49" i="2"/>
  <c r="D49" i="2"/>
  <c r="K48" i="2"/>
  <c r="J48" i="2"/>
  <c r="I48" i="2"/>
  <c r="H48" i="2"/>
  <c r="G48" i="2"/>
  <c r="F48" i="2"/>
  <c r="E48" i="2"/>
  <c r="D48" i="2"/>
  <c r="K47" i="2"/>
  <c r="J47" i="2"/>
  <c r="I47" i="2"/>
  <c r="H47" i="2"/>
  <c r="G47" i="2"/>
  <c r="F47" i="2"/>
  <c r="E47" i="2"/>
  <c r="D47" i="2"/>
  <c r="K46" i="2"/>
  <c r="J46" i="2"/>
  <c r="I46" i="2"/>
  <c r="H46" i="2"/>
  <c r="G46" i="2"/>
  <c r="F46" i="2"/>
  <c r="E46" i="2"/>
  <c r="D46" i="2"/>
  <c r="K45" i="2"/>
  <c r="J45" i="2"/>
  <c r="I45" i="2"/>
  <c r="H45" i="2"/>
  <c r="G45" i="2"/>
  <c r="F45" i="2"/>
  <c r="E45" i="2"/>
  <c r="D45" i="2"/>
  <c r="K44" i="2"/>
  <c r="J44" i="2"/>
  <c r="I44" i="2"/>
  <c r="H44" i="2"/>
  <c r="G44" i="2"/>
  <c r="F44" i="2"/>
  <c r="E44" i="2"/>
  <c r="D44" i="2"/>
  <c r="K43" i="2"/>
  <c r="J43" i="2"/>
  <c r="I43" i="2"/>
  <c r="H43" i="2"/>
  <c r="G43" i="2"/>
  <c r="F43" i="2"/>
  <c r="E43" i="2"/>
  <c r="D43" i="2"/>
  <c r="K42" i="2"/>
  <c r="J42" i="2"/>
  <c r="I42" i="2"/>
  <c r="H42" i="2"/>
  <c r="G42" i="2"/>
  <c r="F42" i="2"/>
  <c r="E42" i="2"/>
  <c r="D42" i="2"/>
  <c r="J41" i="2"/>
  <c r="I41" i="2"/>
  <c r="H41" i="2"/>
  <c r="G41" i="2"/>
  <c r="F41" i="2"/>
  <c r="E41" i="2"/>
  <c r="D41" i="2"/>
  <c r="I40" i="2"/>
  <c r="G40" i="2"/>
  <c r="E40" i="2"/>
  <c r="D40" i="2"/>
  <c r="K39" i="2"/>
  <c r="J39" i="2"/>
  <c r="I39" i="2"/>
  <c r="H39" i="2"/>
  <c r="G39" i="2"/>
  <c r="F39" i="2"/>
  <c r="E39" i="2"/>
  <c r="D39" i="2"/>
  <c r="K38" i="2"/>
  <c r="J38" i="2"/>
  <c r="I38" i="2"/>
  <c r="H38" i="2"/>
  <c r="G38" i="2"/>
  <c r="F38" i="2"/>
  <c r="E38" i="2"/>
  <c r="D38" i="2"/>
  <c r="J37" i="2"/>
  <c r="I37" i="2"/>
  <c r="H37" i="2"/>
  <c r="G37" i="2"/>
  <c r="F37" i="2"/>
  <c r="E37" i="2"/>
  <c r="D37" i="2"/>
  <c r="K36" i="2"/>
  <c r="J36" i="2"/>
  <c r="I36" i="2"/>
  <c r="H36" i="2"/>
  <c r="G36" i="2"/>
  <c r="F36" i="2"/>
  <c r="E36" i="2"/>
  <c r="D36" i="2"/>
  <c r="K35" i="2"/>
  <c r="J35" i="2"/>
  <c r="I35" i="2"/>
  <c r="H35" i="2"/>
  <c r="G35" i="2"/>
  <c r="F35" i="2"/>
  <c r="E35" i="2"/>
  <c r="D35" i="2"/>
  <c r="K34" i="2"/>
  <c r="J34" i="2"/>
  <c r="I34" i="2"/>
  <c r="H34" i="2"/>
  <c r="G34" i="2"/>
  <c r="F34" i="2"/>
  <c r="E34" i="2"/>
  <c r="D34" i="2"/>
  <c r="J33" i="2"/>
  <c r="I33" i="2"/>
  <c r="H33" i="2"/>
  <c r="G33" i="2"/>
  <c r="F33" i="2"/>
  <c r="E33" i="2"/>
  <c r="D33" i="2"/>
  <c r="I32" i="2"/>
  <c r="G32" i="2"/>
  <c r="E32" i="2"/>
  <c r="K31" i="2"/>
  <c r="J31" i="2"/>
  <c r="I31" i="2"/>
  <c r="H31" i="2"/>
  <c r="G31" i="2"/>
  <c r="F31" i="2"/>
  <c r="E31" i="2"/>
  <c r="D31" i="2"/>
  <c r="K30" i="2"/>
  <c r="J30" i="2"/>
  <c r="I30" i="2"/>
  <c r="H30" i="2"/>
  <c r="G30" i="2"/>
  <c r="F30" i="2"/>
  <c r="E30" i="2"/>
  <c r="D30" i="2"/>
  <c r="K29" i="2"/>
  <c r="J29" i="2"/>
  <c r="I29" i="2"/>
  <c r="H29" i="2"/>
  <c r="G29" i="2"/>
  <c r="F29" i="2"/>
  <c r="E29" i="2"/>
  <c r="D29" i="2"/>
  <c r="K28" i="2"/>
  <c r="J28" i="2"/>
  <c r="I28" i="2"/>
  <c r="H28" i="2"/>
  <c r="G28" i="2"/>
  <c r="F28" i="2"/>
  <c r="E28" i="2"/>
  <c r="D28" i="2"/>
  <c r="J27" i="2"/>
  <c r="I27" i="2"/>
  <c r="H27" i="2"/>
  <c r="G27" i="2"/>
  <c r="F27" i="2"/>
  <c r="E27" i="2"/>
  <c r="D27" i="2"/>
  <c r="K26" i="2"/>
  <c r="J26" i="2"/>
  <c r="I26" i="2"/>
  <c r="H26" i="2"/>
  <c r="G26" i="2"/>
  <c r="F26" i="2"/>
  <c r="E26" i="2"/>
  <c r="D26" i="2"/>
  <c r="J25" i="2"/>
  <c r="I25" i="2"/>
  <c r="H25" i="2"/>
  <c r="G25" i="2"/>
  <c r="F25" i="2"/>
  <c r="E25" i="2"/>
  <c r="D25" i="2"/>
  <c r="I24" i="2"/>
  <c r="H24" i="2"/>
  <c r="G24" i="2"/>
  <c r="E24" i="2"/>
  <c r="D24" i="2"/>
  <c r="K23" i="2"/>
  <c r="J23" i="2"/>
  <c r="I23" i="2"/>
  <c r="H23" i="2"/>
  <c r="G23" i="2"/>
  <c r="F23" i="2"/>
  <c r="E23" i="2"/>
  <c r="D23" i="2"/>
  <c r="K22" i="2"/>
  <c r="J22" i="2"/>
  <c r="I22" i="2"/>
  <c r="H22" i="2"/>
  <c r="G22" i="2"/>
  <c r="F22" i="2"/>
  <c r="E22" i="2"/>
  <c r="D22" i="2"/>
  <c r="K21" i="2"/>
  <c r="J21" i="2"/>
  <c r="I21" i="2"/>
  <c r="H21" i="2"/>
  <c r="G21" i="2"/>
  <c r="F21" i="2"/>
  <c r="E21" i="2"/>
  <c r="D21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7" i="2"/>
  <c r="J17" i="2"/>
  <c r="I17" i="2"/>
  <c r="H17" i="2"/>
  <c r="G17" i="2"/>
  <c r="F17" i="2"/>
  <c r="E17" i="2"/>
  <c r="D17" i="2"/>
  <c r="K16" i="2"/>
  <c r="J16" i="2"/>
  <c r="I16" i="2"/>
  <c r="H16" i="2"/>
  <c r="G16" i="2"/>
  <c r="F16" i="2"/>
  <c r="E16" i="2"/>
  <c r="D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F14" i="2"/>
  <c r="E14" i="2"/>
  <c r="D14" i="2"/>
  <c r="K13" i="2"/>
  <c r="J13" i="2"/>
  <c r="I13" i="2"/>
  <c r="H13" i="2"/>
  <c r="G13" i="2"/>
  <c r="F13" i="2"/>
  <c r="E13" i="2"/>
  <c r="D13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N200" i="1"/>
  <c r="M200" i="1"/>
  <c r="L200" i="1"/>
  <c r="K200" i="1"/>
  <c r="N184" i="1"/>
  <c r="M184" i="1"/>
  <c r="K184" i="1"/>
  <c r="N174" i="1"/>
  <c r="M174" i="1"/>
  <c r="L174" i="1"/>
  <c r="K174" i="1"/>
  <c r="M155" i="1"/>
  <c r="L155" i="1"/>
  <c r="K155" i="1"/>
  <c r="L153" i="1"/>
  <c r="N138" i="1"/>
  <c r="M138" i="1"/>
  <c r="L138" i="1"/>
  <c r="K138" i="1"/>
  <c r="K136" i="1"/>
  <c r="L112" i="1"/>
  <c r="M84" i="1"/>
  <c r="K84" i="1"/>
  <c r="M7" i="1"/>
  <c r="K7" i="1"/>
  <c r="M5" i="1"/>
  <c r="L5" i="1"/>
  <c r="D2" i="8" l="1"/>
  <c r="L40" i="1"/>
  <c r="K33" i="2"/>
  <c r="C2" i="8"/>
  <c r="K5" i="1"/>
  <c r="K40" i="1"/>
  <c r="AZ33" i="3"/>
  <c r="N9" i="6"/>
  <c r="D9" i="6"/>
  <c r="N205" i="3"/>
  <c r="L7" i="1"/>
  <c r="K6" i="2"/>
  <c r="K20" i="2"/>
  <c r="L22" i="1"/>
  <c r="J24" i="2"/>
  <c r="AY24" i="3"/>
  <c r="H3" i="8" s="1"/>
  <c r="H12" i="8" s="1"/>
  <c r="J32" i="2"/>
  <c r="K41" i="2"/>
  <c r="L51" i="1"/>
  <c r="AI40" i="3"/>
  <c r="AZ20" i="3"/>
  <c r="K22" i="1"/>
  <c r="AZ41" i="3"/>
  <c r="K51" i="1"/>
  <c r="E5" i="8"/>
  <c r="M49" i="1"/>
  <c r="K25" i="2"/>
  <c r="L29" i="1"/>
  <c r="AI24" i="3"/>
  <c r="L32" i="1"/>
  <c r="K27" i="2"/>
  <c r="K37" i="2"/>
  <c r="L45" i="1"/>
  <c r="S40" i="3"/>
  <c r="F40" i="2"/>
  <c r="C9" i="8"/>
  <c r="K153" i="1"/>
  <c r="AZ25" i="3"/>
  <c r="K29" i="1"/>
  <c r="E3" i="8"/>
  <c r="M27" i="1"/>
  <c r="K32" i="1"/>
  <c r="AZ27" i="3"/>
  <c r="AZ37" i="3"/>
  <c r="K45" i="1"/>
  <c r="K40" i="3"/>
  <c r="N29" i="6"/>
  <c r="D29" i="6"/>
  <c r="S24" i="3"/>
  <c r="F24" i="2"/>
  <c r="F32" i="2"/>
  <c r="H40" i="2"/>
  <c r="K24" i="3"/>
  <c r="H96" i="2"/>
  <c r="F205" i="3"/>
  <c r="V205" i="3"/>
  <c r="AL205" i="3"/>
  <c r="AZ62" i="3"/>
  <c r="L17" i="6"/>
  <c r="K90" i="3"/>
  <c r="D89" i="3"/>
  <c r="K89" i="3" s="1"/>
  <c r="S104" i="3"/>
  <c r="L96" i="3"/>
  <c r="F5" i="5"/>
  <c r="N34" i="6"/>
  <c r="AZ49" i="3"/>
  <c r="AZ57" i="3"/>
  <c r="AI73" i="3"/>
  <c r="N84" i="1" s="1"/>
  <c r="AZ92" i="3"/>
  <c r="K97" i="3"/>
  <c r="K104" i="3"/>
  <c r="D96" i="3"/>
  <c r="K96" i="3" s="1"/>
  <c r="AZ107" i="3"/>
  <c r="AQ159" i="3"/>
  <c r="G10" i="8" s="1"/>
  <c r="V8" i="5"/>
  <c r="H205" i="3"/>
  <c r="P205" i="3"/>
  <c r="AF205" i="3"/>
  <c r="AN205" i="3"/>
  <c r="AV205" i="3"/>
  <c r="L7" i="6"/>
  <c r="D7" i="6" s="1"/>
  <c r="L21" i="6"/>
  <c r="AZ70" i="3"/>
  <c r="AZ81" i="3"/>
  <c r="C8" i="8"/>
  <c r="L25" i="6"/>
  <c r="AZ167" i="3"/>
  <c r="AZ170" i="3"/>
  <c r="L28" i="6"/>
  <c r="F36" i="6"/>
  <c r="AO205" i="3"/>
  <c r="N16" i="6"/>
  <c r="D16" i="6"/>
  <c r="S73" i="3"/>
  <c r="AY90" i="3"/>
  <c r="AR89" i="3"/>
  <c r="AY89" i="3" s="1"/>
  <c r="H6" i="8" s="1"/>
  <c r="AZ100" i="3"/>
  <c r="AZ115" i="3"/>
  <c r="AZ152" i="3"/>
  <c r="I24" i="6"/>
  <c r="N24" i="6" s="1"/>
  <c r="X160" i="3"/>
  <c r="AZ166" i="3"/>
  <c r="J205" i="3"/>
  <c r="R205" i="3"/>
  <c r="Z205" i="3"/>
  <c r="AH205" i="3"/>
  <c r="AP205" i="3"/>
  <c r="AX205" i="3"/>
  <c r="L6" i="6"/>
  <c r="AZ50" i="3"/>
  <c r="AZ69" i="3"/>
  <c r="L20" i="6"/>
  <c r="AZ84" i="3"/>
  <c r="AQ90" i="3"/>
  <c r="AJ89" i="3"/>
  <c r="AQ89" i="3" s="1"/>
  <c r="G6" i="8" s="1"/>
  <c r="AY104" i="3"/>
  <c r="AR96" i="3"/>
  <c r="AY96" i="3" s="1"/>
  <c r="H7" i="8" s="1"/>
  <c r="AI119" i="3"/>
  <c r="K183" i="3"/>
  <c r="D182" i="3"/>
  <c r="K182" i="3" s="1"/>
  <c r="AT205" i="3"/>
  <c r="W7" i="5"/>
  <c r="AI5" i="3"/>
  <c r="AQ5" i="3"/>
  <c r="G2" i="8" s="1"/>
  <c r="AI90" i="3"/>
  <c r="N103" i="1" s="1"/>
  <c r="AB89" i="3"/>
  <c r="AI89" i="3" s="1"/>
  <c r="AZ94" i="3"/>
  <c r="AQ97" i="3"/>
  <c r="AZ98" i="3"/>
  <c r="AQ104" i="3"/>
  <c r="AJ96" i="3"/>
  <c r="AQ96" i="3" s="1"/>
  <c r="G7" i="8" s="1"/>
  <c r="AZ118" i="3"/>
  <c r="AA119" i="3"/>
  <c r="AA133" i="3"/>
  <c r="AZ133" i="3" s="1"/>
  <c r="AI133" i="3"/>
  <c r="AZ175" i="3"/>
  <c r="D205" i="3"/>
  <c r="AB205" i="3"/>
  <c r="L8" i="6"/>
  <c r="AZ63" i="3"/>
  <c r="AZ72" i="3"/>
  <c r="AZ74" i="3"/>
  <c r="AZ83" i="3"/>
  <c r="AA90" i="3"/>
  <c r="M103" i="1" s="1"/>
  <c r="T89" i="3"/>
  <c r="AA89" i="3" s="1"/>
  <c r="AI97" i="3"/>
  <c r="N112" i="1" s="1"/>
  <c r="AI104" i="3"/>
  <c r="N120" i="1" s="1"/>
  <c r="AB96" i="3"/>
  <c r="AI96" i="3" s="1"/>
  <c r="AY119" i="3"/>
  <c r="H8" i="8" s="1"/>
  <c r="N33" i="6"/>
  <c r="D33" i="6"/>
  <c r="L12" i="6"/>
  <c r="M205" i="3"/>
  <c r="AS205" i="3"/>
  <c r="D32" i="3"/>
  <c r="K32" i="3" s="1"/>
  <c r="L32" i="3"/>
  <c r="L205" i="3" s="1"/>
  <c r="T32" i="3"/>
  <c r="AA32" i="3" s="1"/>
  <c r="AB32" i="3"/>
  <c r="AI32" i="3" s="1"/>
  <c r="AJ32" i="3"/>
  <c r="AQ32" i="3" s="1"/>
  <c r="G4" i="8" s="1"/>
  <c r="AR32" i="3"/>
  <c r="AY32" i="3" s="1"/>
  <c r="H4" i="8" s="1"/>
  <c r="AY73" i="3"/>
  <c r="AZ75" i="3"/>
  <c r="S90" i="3"/>
  <c r="L89" i="3"/>
  <c r="AZ93" i="3"/>
  <c r="AA97" i="3"/>
  <c r="AA104" i="3"/>
  <c r="M120" i="1" s="1"/>
  <c r="T96" i="3"/>
  <c r="AA96" i="3" s="1"/>
  <c r="AZ109" i="3"/>
  <c r="S119" i="3"/>
  <c r="AZ119" i="3" s="1"/>
  <c r="AZ185" i="3"/>
  <c r="AZ195" i="3"/>
  <c r="Q8" i="5"/>
  <c r="W6" i="5"/>
  <c r="F6" i="5" s="1"/>
  <c r="N19" i="6"/>
  <c r="L11" i="6"/>
  <c r="D11" i="6" s="1"/>
  <c r="AI128" i="3"/>
  <c r="N147" i="1" s="1"/>
  <c r="S159" i="3"/>
  <c r="S160" i="3"/>
  <c r="AZ160" i="3" s="1"/>
  <c r="L27" i="6"/>
  <c r="D27" i="6" s="1"/>
  <c r="L35" i="6"/>
  <c r="D35" i="6" s="1"/>
  <c r="AZ181" i="3"/>
  <c r="R8" i="5"/>
  <c r="L13" i="6"/>
  <c r="N18" i="6"/>
  <c r="L10" i="6"/>
  <c r="D10" i="6" s="1"/>
  <c r="L15" i="6"/>
  <c r="D15" i="6" s="1"/>
  <c r="AA128" i="3"/>
  <c r="M147" i="1" s="1"/>
  <c r="L26" i="6"/>
  <c r="D26" i="6" s="1"/>
  <c r="L31" i="6"/>
  <c r="D31" i="6" s="1"/>
  <c r="AY183" i="3"/>
  <c r="AR182" i="3"/>
  <c r="AY182" i="3" s="1"/>
  <c r="H11" i="8" s="1"/>
  <c r="N7" i="6"/>
  <c r="N27" i="6"/>
  <c r="L14" i="6"/>
  <c r="D14" i="6" s="1"/>
  <c r="S128" i="3"/>
  <c r="AI134" i="3"/>
  <c r="AZ134" i="3" s="1"/>
  <c r="AQ134" i="3"/>
  <c r="AI159" i="3"/>
  <c r="AZ180" i="3"/>
  <c r="L34" i="6"/>
  <c r="D34" i="6" s="1"/>
  <c r="AQ183" i="3"/>
  <c r="AJ182" i="3"/>
  <c r="AQ182" i="3" s="1"/>
  <c r="G11" i="8" s="1"/>
  <c r="Y5" i="5"/>
  <c r="T8" i="5"/>
  <c r="D41" i="6" s="1"/>
  <c r="C47" i="6" s="1"/>
  <c r="D43" i="6"/>
  <c r="I36" i="6"/>
  <c r="D42" i="6" s="1"/>
  <c r="N6" i="6"/>
  <c r="N26" i="6"/>
  <c r="AZ47" i="3"/>
  <c r="K128" i="3"/>
  <c r="AZ141" i="3"/>
  <c r="AZ147" i="3"/>
  <c r="K159" i="3"/>
  <c r="AZ161" i="3"/>
  <c r="L22" i="6"/>
  <c r="D22" i="6" s="1"/>
  <c r="AZ172" i="3"/>
  <c r="AI183" i="3"/>
  <c r="N210" i="1" s="1"/>
  <c r="AB182" i="3"/>
  <c r="AI182" i="3" s="1"/>
  <c r="AZ187" i="3"/>
  <c r="AZ193" i="3"/>
  <c r="K197" i="3"/>
  <c r="S197" i="3"/>
  <c r="AA197" i="3"/>
  <c r="M225" i="1" s="1"/>
  <c r="AI197" i="3"/>
  <c r="N225" i="1" s="1"/>
  <c r="AQ197" i="3"/>
  <c r="AY197" i="3"/>
  <c r="AZ209" i="3"/>
  <c r="Y6" i="5"/>
  <c r="U8" i="5"/>
  <c r="J36" i="6"/>
  <c r="N11" i="6"/>
  <c r="L18" i="6"/>
  <c r="D18" i="6" s="1"/>
  <c r="AO119" i="3"/>
  <c r="AQ119" i="3" s="1"/>
  <c r="G8" i="8" s="1"/>
  <c r="AY120" i="3"/>
  <c r="AZ120" i="3" s="1"/>
  <c r="AY159" i="3"/>
  <c r="H10" i="8" s="1"/>
  <c r="AY160" i="3"/>
  <c r="AZ165" i="3"/>
  <c r="AA183" i="3"/>
  <c r="M210" i="1" s="1"/>
  <c r="T182" i="3"/>
  <c r="AA182" i="3" s="1"/>
  <c r="AZ204" i="3"/>
  <c r="K36" i="6"/>
  <c r="N10" i="6"/>
  <c r="AZ127" i="3"/>
  <c r="AZ129" i="3"/>
  <c r="AZ140" i="3"/>
  <c r="AZ146" i="3"/>
  <c r="AZ158" i="3"/>
  <c r="AA159" i="3"/>
  <c r="AQ160" i="3"/>
  <c r="L23" i="6"/>
  <c r="D23" i="6" s="1"/>
  <c r="AZ171" i="3"/>
  <c r="S183" i="3"/>
  <c r="L182" i="3"/>
  <c r="AZ186" i="3"/>
  <c r="AZ192" i="3"/>
  <c r="N15" i="6"/>
  <c r="N35" i="6"/>
  <c r="AZ173" i="3"/>
  <c r="H24" i="6"/>
  <c r="H36" i="6" s="1"/>
  <c r="L30" i="6"/>
  <c r="D30" i="6" s="1"/>
  <c r="S205" i="3" l="1"/>
  <c r="K197" i="2"/>
  <c r="L225" i="1"/>
  <c r="N13" i="6"/>
  <c r="D13" i="6"/>
  <c r="K97" i="2"/>
  <c r="M112" i="1"/>
  <c r="F4" i="8"/>
  <c r="N38" i="1"/>
  <c r="E205" i="2"/>
  <c r="T205" i="3"/>
  <c r="F2" i="8"/>
  <c r="N5" i="1"/>
  <c r="N25" i="6"/>
  <c r="D25" i="6"/>
  <c r="F3" i="8"/>
  <c r="N27" i="1"/>
  <c r="E11" i="8"/>
  <c r="M208" i="1"/>
  <c r="AZ197" i="3"/>
  <c r="K225" i="1"/>
  <c r="AZ159" i="3"/>
  <c r="C10" i="8"/>
  <c r="K182" i="1"/>
  <c r="N22" i="6"/>
  <c r="E4" i="8"/>
  <c r="E12" i="8" s="1"/>
  <c r="M38" i="1"/>
  <c r="D6" i="6"/>
  <c r="L36" i="6"/>
  <c r="W8" i="5"/>
  <c r="F5" i="8"/>
  <c r="N49" i="1"/>
  <c r="AZ5" i="3"/>
  <c r="N17" i="6"/>
  <c r="D17" i="6"/>
  <c r="E10" i="8"/>
  <c r="M182" i="1"/>
  <c r="N23" i="6"/>
  <c r="S89" i="3"/>
  <c r="D89" i="2"/>
  <c r="S32" i="3"/>
  <c r="D32" i="2"/>
  <c r="K205" i="3"/>
  <c r="D44" i="6"/>
  <c r="D3" i="8"/>
  <c r="L27" i="1"/>
  <c r="K24" i="2"/>
  <c r="I2" i="8"/>
  <c r="F8" i="8"/>
  <c r="N136" i="1"/>
  <c r="N30" i="6"/>
  <c r="F10" i="8"/>
  <c r="N182" i="1"/>
  <c r="L103" i="1"/>
  <c r="K90" i="2"/>
  <c r="C4" i="8"/>
  <c r="AZ32" i="3"/>
  <c r="K38" i="1"/>
  <c r="F7" i="8"/>
  <c r="N110" i="1"/>
  <c r="Y7" i="5"/>
  <c r="F7" i="5"/>
  <c r="F8" i="5" s="1"/>
  <c r="C41" i="6" s="1"/>
  <c r="N14" i="6"/>
  <c r="C7" i="8"/>
  <c r="AZ96" i="3"/>
  <c r="K110" i="1"/>
  <c r="S96" i="3"/>
  <c r="D96" i="2"/>
  <c r="D5" i="8"/>
  <c r="L49" i="1"/>
  <c r="K40" i="2"/>
  <c r="F205" i="2"/>
  <c r="AI205" i="3"/>
  <c r="F11" i="8"/>
  <c r="N208" i="1"/>
  <c r="AZ128" i="3"/>
  <c r="K147" i="1"/>
  <c r="L136" i="1"/>
  <c r="D8" i="8"/>
  <c r="K119" i="2"/>
  <c r="N8" i="6"/>
  <c r="D8" i="6"/>
  <c r="F9" i="8"/>
  <c r="N153" i="1"/>
  <c r="X159" i="3"/>
  <c r="H160" i="2"/>
  <c r="L84" i="1"/>
  <c r="K73" i="2"/>
  <c r="AZ104" i="3"/>
  <c r="K120" i="1"/>
  <c r="K104" i="2"/>
  <c r="L120" i="1"/>
  <c r="G12" i="8"/>
  <c r="K134" i="2"/>
  <c r="N155" i="1"/>
  <c r="K160" i="2"/>
  <c r="L184" i="1"/>
  <c r="AR205" i="3"/>
  <c r="E9" i="8"/>
  <c r="I9" i="8" s="1"/>
  <c r="K133" i="2"/>
  <c r="M153" i="1"/>
  <c r="F6" i="8"/>
  <c r="N101" i="1"/>
  <c r="C11" i="8"/>
  <c r="K208" i="1"/>
  <c r="AZ73" i="3"/>
  <c r="N28" i="6"/>
  <c r="D28" i="6"/>
  <c r="C44" i="6" s="1"/>
  <c r="N21" i="6"/>
  <c r="D21" i="6"/>
  <c r="AZ97" i="3"/>
  <c r="K112" i="1"/>
  <c r="AZ89" i="3"/>
  <c r="C6" i="8"/>
  <c r="K101" i="1"/>
  <c r="C3" i="8"/>
  <c r="C12" i="8" s="1"/>
  <c r="AZ24" i="3"/>
  <c r="K27" i="1"/>
  <c r="K5" i="2"/>
  <c r="N12" i="6"/>
  <c r="D12" i="6"/>
  <c r="S182" i="3"/>
  <c r="D182" i="2"/>
  <c r="L210" i="1"/>
  <c r="K183" i="2"/>
  <c r="N31" i="6"/>
  <c r="L147" i="1"/>
  <c r="K128" i="2"/>
  <c r="D10" i="8"/>
  <c r="L182" i="1"/>
  <c r="K159" i="2"/>
  <c r="E7" i="8"/>
  <c r="M110" i="1"/>
  <c r="E6" i="8"/>
  <c r="M101" i="1"/>
  <c r="AJ205" i="3"/>
  <c r="E8" i="8"/>
  <c r="I8" i="8" s="1"/>
  <c r="M136" i="1"/>
  <c r="AZ183" i="3"/>
  <c r="K210" i="1"/>
  <c r="N20" i="6"/>
  <c r="D20" i="6"/>
  <c r="J205" i="2"/>
  <c r="K103" i="1"/>
  <c r="AZ90" i="3"/>
  <c r="C5" i="8"/>
  <c r="K49" i="1"/>
  <c r="AZ40" i="3"/>
  <c r="D11" i="8" l="1"/>
  <c r="K182" i="2"/>
  <c r="L208" i="1"/>
  <c r="D6" i="8"/>
  <c r="I6" i="8" s="1"/>
  <c r="K89" i="2"/>
  <c r="L101" i="1"/>
  <c r="I11" i="8"/>
  <c r="AZ182" i="3"/>
  <c r="F12" i="8"/>
  <c r="I10" i="8"/>
  <c r="AA205" i="3"/>
  <c r="K205" i="2" s="1"/>
  <c r="I5" i="8"/>
  <c r="D205" i="2"/>
  <c r="H159" i="2"/>
  <c r="X205" i="3"/>
  <c r="H205" i="2" s="1"/>
  <c r="D4" i="8"/>
  <c r="K32" i="2"/>
  <c r="L38" i="1"/>
  <c r="C43" i="6"/>
  <c r="D36" i="6"/>
  <c r="C42" i="6" s="1"/>
  <c r="I3" i="8"/>
  <c r="AQ205" i="3"/>
  <c r="D7" i="8"/>
  <c r="I7" i="8" s="1"/>
  <c r="K96" i="2"/>
  <c r="L110" i="1"/>
  <c r="D12" i="8" l="1"/>
  <c r="I12" i="8" s="1"/>
  <c r="AZ205" i="3"/>
  <c r="I4" i="8"/>
</calcChain>
</file>

<file path=xl/sharedStrings.xml><?xml version="1.0" encoding="utf-8"?>
<sst xmlns="http://schemas.openxmlformats.org/spreadsheetml/2006/main" count="2354" uniqueCount="639">
  <si>
    <t>Tablica  T-1: Akcijski plan</t>
  </si>
  <si>
    <t>Naziv cilja /mjere/APP</t>
  </si>
  <si>
    <t>Nositelj</t>
  </si>
  <si>
    <t>Pokazatelji (ciljane vrijednosi iskazuju se u kumulativu u odnosu na polaznu vrijednost)</t>
  </si>
  <si>
    <t>Iznos sredstava u godini n-1
(2022.)</t>
  </si>
  <si>
    <t>Iznos sredstava u godini n
(2023.)</t>
  </si>
  <si>
    <t>Iznos sredstava u godini n+1
(2024.)</t>
  </si>
  <si>
    <t>Iznos sredstava u godini n+2
(2025.)</t>
  </si>
  <si>
    <t>R.br.*</t>
  </si>
  <si>
    <t>Naziv</t>
  </si>
  <si>
    <t xml:space="preserve">Definicija </t>
  </si>
  <si>
    <t>Mjerilo (jedinica)</t>
  </si>
  <si>
    <r>
      <rPr>
        <sz val="10"/>
        <color rgb="FF000000"/>
        <rFont val="Source Sans Pro"/>
      </rPr>
      <t xml:space="preserve">Polazna vrijednost (n-1) 
</t>
    </r>
    <r>
      <rPr>
        <b/>
        <sz val="10"/>
        <color rgb="FF000000"/>
        <rFont val="Source Sans Pro"/>
      </rPr>
      <t>(2022.)</t>
    </r>
  </si>
  <si>
    <r>
      <rPr>
        <sz val="10"/>
        <color rgb="FF000000"/>
        <rFont val="Source Sans Pro"/>
      </rPr>
      <t xml:space="preserve">Ciljana vrijednost (n*)
</t>
    </r>
    <r>
      <rPr>
        <b/>
        <sz val="10"/>
        <color rgb="FF000000"/>
        <rFont val="Source Sans Pro"/>
      </rPr>
      <t>(2023.)</t>
    </r>
  </si>
  <si>
    <r>
      <rPr>
        <sz val="10"/>
        <color rgb="FF000000"/>
        <rFont val="Source Sans Pro"/>
      </rPr>
      <t xml:space="preserve">Ciljana vrijednost (n+1)
</t>
    </r>
    <r>
      <rPr>
        <b/>
        <sz val="10"/>
        <color rgb="FF000000"/>
        <rFont val="Source Sans Pro"/>
      </rPr>
      <t>(2024.)</t>
    </r>
  </si>
  <si>
    <r>
      <rPr>
        <sz val="10"/>
        <color rgb="FF000000"/>
        <rFont val="Source Sans Pro"/>
      </rPr>
      <t xml:space="preserve">Ciljana vrijednost (n+2)
</t>
    </r>
    <r>
      <rPr>
        <b/>
        <sz val="10"/>
        <color rgb="FF000000"/>
        <rFont val="Source Sans Pro"/>
      </rPr>
      <t>(2025.)</t>
    </r>
  </si>
  <si>
    <t xml:space="preserve"> 1.1.</t>
  </si>
  <si>
    <t xml:space="preserve">Posebni cilj 1.1. Uspostaviti cjelovit, pristupačan i kvalitetan sustav odgoja i obrazovanja </t>
  </si>
  <si>
    <t>/</t>
  </si>
  <si>
    <t>Rashodi za odgojno-obrazovni sustav JLP(R)S, po stanovniku  (OI.02.2.58)</t>
  </si>
  <si>
    <t>Povećanje rashoda za odgojno-obrazovni sustav na razini UP Koprivnica</t>
  </si>
  <si>
    <t>EUR</t>
  </si>
  <si>
    <t>352,66
(2021.)</t>
  </si>
  <si>
    <t>353,99</t>
  </si>
  <si>
    <t>355,32</t>
  </si>
  <si>
    <t>356,64</t>
  </si>
  <si>
    <t>Broj dječjih vrtića i drugih pravnih osoba koje ostvaruju program predškolskog odgoja (OI.02.2.61)</t>
  </si>
  <si>
    <t xml:space="preserve">Broj dječjih vrtića i drugih subjekata koji na području UP Koprivnica pružaju uslugu predškolskog odgoja i obrazovanja </t>
  </si>
  <si>
    <t xml:space="preserve">broj </t>
  </si>
  <si>
    <t>23
(2021.)</t>
  </si>
  <si>
    <t xml:space="preserve"> 1.1.1.</t>
  </si>
  <si>
    <t>Mjera 1.1.1. Unaprjeđenje odgojno-obrazovne infrastrukture kao preduvjeta razvoja</t>
  </si>
  <si>
    <t>Broj osnovnih škola koje izvode nastavu u jednoj smjeni</t>
  </si>
  <si>
    <t xml:space="preserve">Broj matičnih i područnih objekata osnovnih škola s područja UP Koprivnica koje provode jednosmjensku nastavu </t>
  </si>
  <si>
    <t>1.1.1.1.</t>
  </si>
  <si>
    <t>APP: Izgradnja dječjeg vrtića</t>
  </si>
  <si>
    <t>Općina Đelekovec</t>
  </si>
  <si>
    <t>1.1.1.2.</t>
  </si>
  <si>
    <t xml:space="preserve">APP: Izgradnja dječjeg vrtića </t>
  </si>
  <si>
    <t>Općina Koprivnički Ivanec</t>
  </si>
  <si>
    <t>1.1.1.3.</t>
  </si>
  <si>
    <t xml:space="preserve">APP: Rekonstrukcija i dogradnja dječjeg vrtića </t>
  </si>
  <si>
    <t>Općina Koprivnički Bregi</t>
  </si>
  <si>
    <t>1.1.1.4.</t>
  </si>
  <si>
    <t xml:space="preserve">APP: Proširenje kapaciteta dječjeg vrtića </t>
  </si>
  <si>
    <t>Općina Novigrad Podravski</t>
  </si>
  <si>
    <t>1.1.1.5.</t>
  </si>
  <si>
    <t xml:space="preserve">APP: Izgradnja toplog hodnika od OŠ do sportske dvorane </t>
  </si>
  <si>
    <t>1.1.1.6.</t>
  </si>
  <si>
    <t>APP: Rekonstrukcija dječjeg vrtića Lastavica</t>
  </si>
  <si>
    <t>Općina Peteranec</t>
  </si>
  <si>
    <t>1.1.1.7.</t>
  </si>
  <si>
    <t xml:space="preserve">APP: Rekonstrukcija dječjeg vrtića Potočnica </t>
  </si>
  <si>
    <t>1.1.1.8.</t>
  </si>
  <si>
    <t xml:space="preserve">APP: Dogradnja i opremanje Područne škole Reka </t>
  </si>
  <si>
    <t>Grad Koprivnica</t>
  </si>
  <si>
    <t>1.1.1.9.</t>
  </si>
  <si>
    <t xml:space="preserve">APP: Dogradnja i rekonstrukcija Područne škole Starigrad </t>
  </si>
  <si>
    <t>1.1.1.10.</t>
  </si>
  <si>
    <t>APP: Energetska obnova OŠ Đuro Ester</t>
  </si>
  <si>
    <t>1.1.1.11.</t>
  </si>
  <si>
    <t>APP: Dogradnja OŠ Braća Radić</t>
  </si>
  <si>
    <t>1.1.1.12.</t>
  </si>
  <si>
    <t>APP: Izgradnja dječjeg vrtića Bajer</t>
  </si>
  <si>
    <t>1.1.1.13.</t>
  </si>
  <si>
    <t>APP: Cjelovita obnova dječjeg vrtića Tratinčica</t>
  </si>
  <si>
    <t>1.1.2.</t>
  </si>
  <si>
    <t>Mjera 1.1.2. Prilagodba obrazovnog sustava potrebama tržišta rada</t>
  </si>
  <si>
    <t>Broj obrazovnih programa Pučkog otvorenog učilišta Koprivnica</t>
  </si>
  <si>
    <t xml:space="preserve">Broj verificiranih programa osposobljavanja i usavršavanja Pučkog otvorenog učilišta Koprivnica </t>
  </si>
  <si>
    <t>1.1.2.1.</t>
  </si>
  <si>
    <t>APP: Poticanje cjeloživotnog obrazovanja i prekvalifikacije</t>
  </si>
  <si>
    <t>Grad Koprivnica/Pučko otvoreno učilište</t>
  </si>
  <si>
    <t>1.1.2.2.</t>
  </si>
  <si>
    <t>APP: Stipendiranje deficitarnih zanimanja</t>
  </si>
  <si>
    <t>1.1.2.3.</t>
  </si>
  <si>
    <t xml:space="preserve"> 1.2.</t>
  </si>
  <si>
    <t>Posebni cilj 1.2. Potaknuti demografsku revitalizaciju</t>
  </si>
  <si>
    <t>Postotak stanovništva od 0 do 14 godina u ukupnom stanovništvu (OI.02.3.04)</t>
  </si>
  <si>
    <t>Udio mladog stanovništva u ukupnom broju stanovnika na razini UP Koprivnica</t>
  </si>
  <si>
    <t>%</t>
  </si>
  <si>
    <t>15,25%
(2011.)</t>
  </si>
  <si>
    <t>15,30%</t>
  </si>
  <si>
    <t>15,35%</t>
  </si>
  <si>
    <t>15,40%</t>
  </si>
  <si>
    <t>Broj kućanstava i stambenih jedinica (OI.02.13.21 )</t>
  </si>
  <si>
    <t>Ukupan broj kućanstava i stambenih jedinica u UP Koprivnica</t>
  </si>
  <si>
    <t>broj</t>
  </si>
  <si>
    <t>16.519/26.798
(2021.)</t>
  </si>
  <si>
    <t>16.458/26.905</t>
  </si>
  <si>
    <t>16.326/27.012</t>
  </si>
  <si>
    <t>16.195/27.120</t>
  </si>
  <si>
    <t xml:space="preserve">1.2.1. </t>
  </si>
  <si>
    <t>Mjera 1.2.1. Dom dostupan svima</t>
  </si>
  <si>
    <t>Broj novo izgrađenih socijalnih stanova</t>
  </si>
  <si>
    <t>Broj novo izgrađenih socijalnih stanova na razini UP Koprivnica</t>
  </si>
  <si>
    <t>1.2.1.1.</t>
  </si>
  <si>
    <t>APP: Socijalno stanovanje</t>
  </si>
  <si>
    <t>1.2.2.</t>
  </si>
  <si>
    <t>Mjera 1.2.2. Sustav prilagođen obiteljskom životu</t>
  </si>
  <si>
    <t>Visina naknade za novorođenčad</t>
  </si>
  <si>
    <t>Prosječna visina naknade za novorođenčad na razini UP Koprivnica</t>
  </si>
  <si>
    <t>265,46</t>
  </si>
  <si>
    <t>1.2.2.1.</t>
  </si>
  <si>
    <t>APP: Sufinanciranje dječjeg vrtića za poduzetnice početnice</t>
  </si>
  <si>
    <t>1.2.2.2.</t>
  </si>
  <si>
    <t>APP: Produljeno radno vrijeme dječjeg vrtića</t>
  </si>
  <si>
    <t>1.2.2.3.</t>
  </si>
  <si>
    <t xml:space="preserve">APP: Potpore mladim obiteljima za medicinski potpomognutu oplodnju </t>
  </si>
  <si>
    <t>1.2.2.4.</t>
  </si>
  <si>
    <t>APP: Pomoć mladim obiteljima</t>
  </si>
  <si>
    <t>1.3.</t>
  </si>
  <si>
    <t>Posebni cilj 1.3. Ojačati društvenu inkluziju i skrb za stanovnike</t>
  </si>
  <si>
    <t>Rashodi za socijalnu zaštitu JLP(R)S, po stanovniku (OI.02.3.63)</t>
  </si>
  <si>
    <t>Povećanje rashoda za socijalnu zaštitu na razini UP Koprivnica</t>
  </si>
  <si>
    <t>39,87(2021.)</t>
  </si>
  <si>
    <t>41,20</t>
  </si>
  <si>
    <t>42,52</t>
  </si>
  <si>
    <t>43,85</t>
  </si>
  <si>
    <t>1.3.1.</t>
  </si>
  <si>
    <t>Mjera 1.3.1. Zdravstvena zaštita kao temelj</t>
  </si>
  <si>
    <t>Broj timova opće obiteljske medicine u mreži zdravstvene zaštite</t>
  </si>
  <si>
    <t>Ukupan broj timova opće obiteljske medicine na području UP Koprivnica</t>
  </si>
  <si>
    <t>Broj timova dentalne zaštite u mreži zdravstvene zaštite</t>
  </si>
  <si>
    <t>Ukupan broj timova dentalne zdravstvene zaštite na području UP Koprivnica</t>
  </si>
  <si>
    <t>1.3.1.1.</t>
  </si>
  <si>
    <t>APP: Unaprjeđenje infrastrukture zdravstvene zaštite</t>
  </si>
  <si>
    <t>JLS UP</t>
  </si>
  <si>
    <t>1.3.1.2.</t>
  </si>
  <si>
    <t>APP: Poticanje nedostajućih medicinskih kadrova na dolazak</t>
  </si>
  <si>
    <t>1.3.1.3.</t>
  </si>
  <si>
    <t>APP: Izgradnja zgrade za poboljšanje zdravstvene zaštite i socijalnih usluga</t>
  </si>
  <si>
    <t>1.3.2.</t>
  </si>
  <si>
    <t>Mjera 1.3.2. Socijalna zaštita kao oslonac</t>
  </si>
  <si>
    <t>Udio stanovništva koji ostvaruje pravo na minimalnu zajamčenu naknadu</t>
  </si>
  <si>
    <t xml:space="preserve">Udio stanovništva koji ostvaruje pravo na minimalnu zajamčenu naknadu pri CZSS Koprivnica u ukupnom broju stanovnika na području UP Koprivnica </t>
  </si>
  <si>
    <t xml:space="preserve">postotak </t>
  </si>
  <si>
    <t>1,94%
(2020.)</t>
  </si>
  <si>
    <t>1,84%</t>
  </si>
  <si>
    <t>1,74%</t>
  </si>
  <si>
    <t>1,64%</t>
  </si>
  <si>
    <t>Broj pružatelja socijalnih usluga</t>
  </si>
  <si>
    <t>Broj pružatelja socijalnih usluga na području UP Koprivnica</t>
  </si>
  <si>
    <t>1.3.2.1.</t>
  </si>
  <si>
    <t>APP: Moj dom - tu sam svoj na svom</t>
  </si>
  <si>
    <t>1.3.2.2.</t>
  </si>
  <si>
    <t>APP: Izgradnja multifunkcionalnog objekta</t>
  </si>
  <si>
    <t>2.1.</t>
  </si>
  <si>
    <t>Posebni cilj 2.1. Uspostaviti održiv sustav prijevoza</t>
  </si>
  <si>
    <t>Broj javno dostupnih punionica za vozila na električni pogon (OI.02.11.44)</t>
  </si>
  <si>
    <t>Povećanje broja javno dostupnih punionica na električni pogon na razini UP Koprivnica</t>
  </si>
  <si>
    <t>10
(2021.)</t>
  </si>
  <si>
    <t>2.1.1.</t>
  </si>
  <si>
    <t>Mjera 2.1.1. Održiva urbana mobilnost kroz ekološki prihvatljivije i alternativne oblike prijevoza</t>
  </si>
  <si>
    <t>Broj nabavljenih autobusa na električni ili alternativni pogon</t>
  </si>
  <si>
    <t>Broj nabavljenih autobusa na električni ili alternativni pogon namijenjenih za pružanje usluge javnog prijevoza na području UP Koprivnica</t>
  </si>
  <si>
    <t>Duljina novo izgrađenih pješačko-biciklističkih ili biciklističkih staza i traka</t>
  </si>
  <si>
    <t xml:space="preserve">Ukupna duljina novo izgrađene biciklističke infrastrukture na području UP Koprivnica </t>
  </si>
  <si>
    <t xml:space="preserve">km </t>
  </si>
  <si>
    <t>2.1.1.1.</t>
  </si>
  <si>
    <t>APP: Unaprjeđenje sustava javnog prijevoza na Urbanom području Koprivnica</t>
  </si>
  <si>
    <t>Komunalac d.o.o./Grad Koprivnica</t>
  </si>
  <si>
    <t>2.1.1.2.</t>
  </si>
  <si>
    <t>APP: Izgradnja infrastrukture za električna i hibridna vozila</t>
  </si>
  <si>
    <t>Općina Drnje</t>
  </si>
  <si>
    <t>2.1.1.3.</t>
  </si>
  <si>
    <t>APP: Uklanjanje barijera za izgradnju mreže el. punionica na UP Koprivnica</t>
  </si>
  <si>
    <t>2.1.1.4.</t>
  </si>
  <si>
    <t>APP: Izgradnja pješačko-biciklističke staze u ulici Pavla Kavkana</t>
  </si>
  <si>
    <t>2.1.1.5.</t>
  </si>
  <si>
    <t xml:space="preserve">APP: Izgradnja pješačke infrastrukture </t>
  </si>
  <si>
    <t>Općina Hlebine</t>
  </si>
  <si>
    <t>2.1.1.6.</t>
  </si>
  <si>
    <t xml:space="preserve">APP: Izgradnja pješačko-biciklističke staze u naselju Kunovec - FAZA I. </t>
  </si>
  <si>
    <t>2.1.1.7.</t>
  </si>
  <si>
    <t>APP: Izgradnja pješačko-biciklističke staze u Ulici Braće Radić</t>
  </si>
  <si>
    <t>2.1.1.8.</t>
  </si>
  <si>
    <t>APP: Izgradnja pješačko-biciklističke staze u Ulici Stjepana Radića u naselju Glogovac - DIONICA 1</t>
  </si>
  <si>
    <t>2.1.1.9.</t>
  </si>
  <si>
    <t>APP: Izgradnja Pješačko-biciklističke staze u Ulici Stjepana Radića u naselju Glogovac - DIONICA 2</t>
  </si>
  <si>
    <t>2.1.1.10.</t>
  </si>
  <si>
    <t>APP: Izgradnja pješačko-biciklističke staze na spoju naselja Koprivnički Bregi i Glogovac</t>
  </si>
  <si>
    <t>2.1.1.11.</t>
  </si>
  <si>
    <t>APP: Izgradnja pješačko-biciklističke staze u naselju Koprivnički Bregi (spoj ulica A. Šenoe, V. Nazora - spoj na Ulicu M. Gupca)</t>
  </si>
  <si>
    <t>2.1.1.12.</t>
  </si>
  <si>
    <t xml:space="preserve">APP: Izgradnja pješačko-biciklističke staze u Ulici Braće Radić - III. faza
</t>
  </si>
  <si>
    <t>2.1.1.13.</t>
  </si>
  <si>
    <t>APP: Izgradnja pješačke staze u Koprivničkoj ulici (južna strana)</t>
  </si>
  <si>
    <t>2.1.1.14.</t>
  </si>
  <si>
    <t xml:space="preserve">APP: Izgradnja pješačke staze u Ulici Blaža Mađera u Novigradu Podravskom </t>
  </si>
  <si>
    <t>2.1.1.15.</t>
  </si>
  <si>
    <t xml:space="preserve">APP: Izgradnja parkirališta i punionice za električna vozila u Novigradu Podravskom </t>
  </si>
  <si>
    <t>2.1.1.16.</t>
  </si>
  <si>
    <t xml:space="preserve">APP: Izgradnja pješačko-biciklističkih staza u naseljima Novigrad, Delovi, «Banat», Vlaislav i Borovljani </t>
  </si>
  <si>
    <t>2.1.1.17.</t>
  </si>
  <si>
    <t>APP: Izgradnja pješačko-biciklističke staze u Podravskoj ulici u Torčecu</t>
  </si>
  <si>
    <t>2.1.1.18.</t>
  </si>
  <si>
    <t>APP: Izgradnja pješačko-biciklističke staze od centra do Dravskog mosta</t>
  </si>
  <si>
    <t>2.1.1.19.</t>
  </si>
  <si>
    <t>APP: Izgradnja pješačko-biciklističke staze</t>
  </si>
  <si>
    <t>Općina Sokolovac</t>
  </si>
  <si>
    <t>2.1.1.20.</t>
  </si>
  <si>
    <t>APP: Izgradnja pješačke staze i rekonstrukcija kolnih prilaza</t>
  </si>
  <si>
    <t>2.1.1.21.</t>
  </si>
  <si>
    <t>APP: Izgradnja pješačko-biciklističke staze u Sigecu - I. faza</t>
  </si>
  <si>
    <t>2.1.1.22.</t>
  </si>
  <si>
    <t>APP: Solarne/pametne autobusne stanice/klupe u Općini Peteranec</t>
  </si>
  <si>
    <t>2.1.1.23.</t>
  </si>
  <si>
    <t>APP: Povezivanje naselja Štaglinec, Draganovec i Koprivnica pješačko -biciklističkom stazom</t>
  </si>
  <si>
    <t>2.1.1.24.</t>
  </si>
  <si>
    <t>APP:Zamjena postojećih vozila Grada vozilima na alternativni pogon</t>
  </si>
  <si>
    <t>2.1.1.25.</t>
  </si>
  <si>
    <t xml:space="preserve">APP: Izgradnja nogostupa u ulici Matije Gupca u Koprivničkom Ivancu - 2. faza </t>
  </si>
  <si>
    <t>2.1.1.26.</t>
  </si>
  <si>
    <t>APP: Izgradnja nogostupa u ulici Braće Radić u Koprivničkom Ivancu - 2. faza</t>
  </si>
  <si>
    <t>2.1.1.27.</t>
  </si>
  <si>
    <t>APP: Izgradnja pješačko-biciklističke staze u ulici M.P.Miškine - I.FAZA</t>
  </si>
  <si>
    <t>2.1.1.28.</t>
  </si>
  <si>
    <t>APP: Izgradnja pješačko-biciklističke staze u ulici M.P.Miškine - II.FAZA</t>
  </si>
  <si>
    <t>2.1.1.29.</t>
  </si>
  <si>
    <t>APP: Izgradnja pješačko-biciklističke staze u Peterancu - II. faza</t>
  </si>
  <si>
    <t>2.1.1.30.</t>
  </si>
  <si>
    <t>APP: Mapiranje biciklističkih staza u Urbanom području Koprivnica</t>
  </si>
  <si>
    <t>2.1.1.31.</t>
  </si>
  <si>
    <t>APP: Postavljanje nadstrešnica na autobusnim stajalištima</t>
  </si>
  <si>
    <t>2.1.2.</t>
  </si>
  <si>
    <t>Mjera 2.1.2. Funkcionalna prometna povezanost</t>
  </si>
  <si>
    <t>Duljina rekonstruiranih nerazvrstanih cesta</t>
  </si>
  <si>
    <t>Ukupna duljina rekonstruiranih nerazvrstanih cesta na području UP Koprivnica</t>
  </si>
  <si>
    <t>2.1.2.1.</t>
  </si>
  <si>
    <t>APP: Izgradnja pothodika ispod pruge R202 i državne ceste DC2</t>
  </si>
  <si>
    <t>2.1.2.2.</t>
  </si>
  <si>
    <t xml:space="preserve">APP: Rekonstrukcija nerazvrstane ceste u Ulici Matije Gupca </t>
  </si>
  <si>
    <t>2.1.2.3.</t>
  </si>
  <si>
    <t>APP: Modernizacija nerazvrstane ceste Botinovec - Grbaševec ŽC2081</t>
  </si>
  <si>
    <t>2.1.2.4.</t>
  </si>
  <si>
    <t>APP: Proširenje prometnice i uređenje okoliša oko novoizgrađene osnovne škole u Koprivničkom Ivancu</t>
  </si>
  <si>
    <t>2.1.2.5.</t>
  </si>
  <si>
    <t xml:space="preserve">APP: Modernizacija nerazvrstanih cesta </t>
  </si>
  <si>
    <t>2.1.2.6.</t>
  </si>
  <si>
    <t xml:space="preserve">APP: Rekonstrukcija nerazvrstanih cesta Triokraljski - Miholjanski put </t>
  </si>
  <si>
    <t>2.1.2.7.</t>
  </si>
  <si>
    <t>2.1.2.8.</t>
  </si>
  <si>
    <t xml:space="preserve">APP: Prometno rješenje u središtu Općine Novigrad Podravski </t>
  </si>
  <si>
    <t>2.1.2.9.</t>
  </si>
  <si>
    <t>APP: Rekonstrukcija nerazvrstane ceste Grbaševec</t>
  </si>
  <si>
    <t>Općina Rasinja</t>
  </si>
  <si>
    <t>2.1.2.10.</t>
  </si>
  <si>
    <t xml:space="preserve">APP: Rekonstrukcija ceste Veliki Grabičani </t>
  </si>
  <si>
    <t>2.1.2.11.</t>
  </si>
  <si>
    <t xml:space="preserve">APP: Uređenje nerazvrstanih cesta </t>
  </si>
  <si>
    <t>2.1.2.12.</t>
  </si>
  <si>
    <t>APP: Uređenje nerazvrstane ceste od Peteranca do Herešina</t>
  </si>
  <si>
    <t>2.1.2.13.</t>
  </si>
  <si>
    <t>2.1.2.14.</t>
  </si>
  <si>
    <t>APP: Izgradnja parkirališta u Subotici Podravskoj</t>
  </si>
  <si>
    <t>2.1.2.15.</t>
  </si>
  <si>
    <t>APP: Izgradnja parkirališta na mjesnom groblju Peteranec</t>
  </si>
  <si>
    <t>2.2.</t>
  </si>
  <si>
    <t>Posebni cilj 2.2. Pratiti trendove razvoja digitalne povezivosti</t>
  </si>
  <si>
    <t>Kućanstva sa širokopojasnim pristupom (OI.02.7.05)</t>
  </si>
  <si>
    <r>
      <rPr>
        <sz val="10"/>
        <color rgb="FF000000"/>
        <rFont val="Source Sans Pro"/>
      </rPr>
      <t>Dostupnost širokopojasne mreže izražena kroz postotak kućanstava sa širokopojasnim pristupom na razini UP Koprivnica</t>
    </r>
    <r>
      <rPr>
        <b/>
        <sz val="10"/>
        <color rgb="FF000000"/>
        <rFont val="Source Sans Pro"/>
      </rPr>
      <t xml:space="preserve"> </t>
    </r>
  </si>
  <si>
    <t>postotak</t>
  </si>
  <si>
    <t>41,62%</t>
  </si>
  <si>
    <t>51,62%</t>
  </si>
  <si>
    <t>61,62%</t>
  </si>
  <si>
    <t>71,62%</t>
  </si>
  <si>
    <t>2.2.1.</t>
  </si>
  <si>
    <t>Mjera 2.2.1. Unaprjeđenje IT infrastrukture</t>
  </si>
  <si>
    <t>Broj novih e usluga za građane</t>
  </si>
  <si>
    <t>Broj novih e usluga za građane jedinica lokalne samouprave s područja UP Koprivnica</t>
  </si>
  <si>
    <t xml:space="preserve">Udio kućanstava sa brzinom širokopojasnog pristupa većom od 100&lt; MBit/s </t>
  </si>
  <si>
    <t xml:space="preserve">Postotak kućanstava s područja UP Koprivnica s brzinom širokopojasnog pristupa većom od 100&lt; MBit/s  </t>
  </si>
  <si>
    <t>5,46%</t>
  </si>
  <si>
    <t>2.2.1.1.</t>
  </si>
  <si>
    <t>APP: Ulaganja u širokopojasnu infrastrukturu</t>
  </si>
  <si>
    <t>2.2.1.2.</t>
  </si>
  <si>
    <t>APP: Modernizacija informacijsko-komunikacijskih tehnologija u javnoj upravi</t>
  </si>
  <si>
    <t>2.2.1.3.</t>
  </si>
  <si>
    <t>2.2.1.4.</t>
  </si>
  <si>
    <t>APP: Digitalizacija javne uprave</t>
  </si>
  <si>
    <t>2.2.1.5.</t>
  </si>
  <si>
    <t>2.3.</t>
  </si>
  <si>
    <t>Posebni cilj 2.3. Unaprijediti infrastrukurne sustave i uspostaviti cjeloviti sustav za gospodarenje otpadom</t>
  </si>
  <si>
    <t>Sakupljena količina odvojenog komunalnog otpada u sklopu javne usluge (OI.02.6.64)</t>
  </si>
  <si>
    <t>Ukupno sakupljena količina odvojeno prikuljenog otpada u sklopu javne usluge na razini UP Koprivnica</t>
  </si>
  <si>
    <t>tone</t>
  </si>
  <si>
    <t>1.313,99
(2020.)</t>
  </si>
  <si>
    <t>Stanovništvo priključeno na javnu vodoopskrbu (OI.02.6.35)</t>
  </si>
  <si>
    <t>Udio stanovništva UP Koprivnica priključen na sustav javnu vodoopskrbu</t>
  </si>
  <si>
    <t>75%
(2021.)</t>
  </si>
  <si>
    <t>2.3.1.</t>
  </si>
  <si>
    <t>Mjera 2.3.1. Sustavno gospodarenje otpadom</t>
  </si>
  <si>
    <t>Broj saniranih divljih odlagališta otpada</t>
  </si>
  <si>
    <t>Ukupan broj saniranih divljih odlagališta otpada na području UP Koprivnica</t>
  </si>
  <si>
    <t>2.3.1.1.</t>
  </si>
  <si>
    <t>APP: Ulaganje u infrastrukturu i opremu za gospodarenje otpadom</t>
  </si>
  <si>
    <t>2.3.1.2.</t>
  </si>
  <si>
    <t>APP: Sanacija divljih odlagališta</t>
  </si>
  <si>
    <t>2.3.1.3.</t>
  </si>
  <si>
    <t>2.3.1.4.</t>
  </si>
  <si>
    <t>APP: Edukacija građana o smanjenju količine otpada i ekonomski poticaji</t>
  </si>
  <si>
    <t>2.3.1.5.</t>
  </si>
  <si>
    <t>APP: Izgradnja reciklažnog dvorišta Subotica Podravska</t>
  </si>
  <si>
    <t>2.3.1.6.</t>
  </si>
  <si>
    <t>APP: Izgradnja sortirnice i UpCycle centra</t>
  </si>
  <si>
    <t>2.3.2.</t>
  </si>
  <si>
    <t>Mjera 2.3.2. Funkcionalna i zelena infrastruktura</t>
  </si>
  <si>
    <t>Broj izrađenih strategija razvoja zelene infrastrukture</t>
  </si>
  <si>
    <t>Ukupan broj izrađenih strategija razvoja zelene infrastrukture/zelene urbane obnove i sličnih strateških/planskih dokumenata</t>
  </si>
  <si>
    <t>2.3.2.1.</t>
  </si>
  <si>
    <t xml:space="preserve">APP: Izgradnja sustava odvodnje u naselju Imbriovec </t>
  </si>
  <si>
    <t>2.3.2.2.</t>
  </si>
  <si>
    <t>APP: Izgradnja vodoopskrbne mreže i sustava odvodnje u naselju Glogovac</t>
  </si>
  <si>
    <t>2.3.2.3.</t>
  </si>
  <si>
    <t xml:space="preserve">APP: Izgradnja sustava odvodnje u naselju Jeduševac </t>
  </si>
  <si>
    <t>2.3.2.4.</t>
  </si>
  <si>
    <t xml:space="preserve">APP: izgradnja sustava za odvodnju sanitarne vode </t>
  </si>
  <si>
    <t>2.3.2.5.</t>
  </si>
  <si>
    <t>APP: Aglomeracija Sokolovac</t>
  </si>
  <si>
    <t>2.3.2.6.</t>
  </si>
  <si>
    <t>APP: Izgradnja vodoopsrkbnog sustava i kanalizacije u Sigecu</t>
  </si>
  <si>
    <t>2.3.2.7.</t>
  </si>
  <si>
    <t>APP: Poboljšanje vodnokomunalne infrastrukture aglomeracije Koprivnica</t>
  </si>
  <si>
    <t>2.3.2.8.</t>
  </si>
  <si>
    <t>APP: Izgradnja i održavanje nasipa</t>
  </si>
  <si>
    <t>2.3.2.9.</t>
  </si>
  <si>
    <t>APP: Izrada analize i plana primjene intergralnog koncepta odvodnje oborinskih voda</t>
  </si>
  <si>
    <t>2.3.2.10.</t>
  </si>
  <si>
    <t>APP: Prenamjena dijela zemljišta uz vodotoke u retencije</t>
  </si>
  <si>
    <t>Grad Koprivnica/Hrvatske vode</t>
  </si>
  <si>
    <t>2.3.2.11.</t>
  </si>
  <si>
    <t>APP: Integracija koncepta zelene infrastrukture u procese prostornog i strateškog planiranja</t>
  </si>
  <si>
    <t>2.3.2.12.</t>
  </si>
  <si>
    <t>APP: Izgradnja zelene infrastrukture</t>
  </si>
  <si>
    <t>2.3.2.13.</t>
  </si>
  <si>
    <t>APP: Razvoj sustava navodnjavanja</t>
  </si>
  <si>
    <t>2.3.2.14.</t>
  </si>
  <si>
    <t>APP: Rekonstrukcija Vatrogasnog doma u naselju Kunovec</t>
  </si>
  <si>
    <t>3.1.</t>
  </si>
  <si>
    <t>Posebni cilj 3.1. Potaknuti nove ideje u razvoju lokalne ekonomije</t>
  </si>
  <si>
    <t>Udio zaposlenih u mikro, malim i srednjim poduzećima u ukupnom broju zaposlenih (OI.02.1.31)</t>
  </si>
  <si>
    <t>Postotak zaposlenog stanovništva zaposlen u subjektima malog gospodarstva - mikro, malim i srednjim poduzećima na području UP Koprivnica</t>
  </si>
  <si>
    <t>51,99%
(2020.)</t>
  </si>
  <si>
    <t>Subjekti upisani u Upisnik poljoprivrednih proizvođača (OI.02.12.77)</t>
  </si>
  <si>
    <t>Broj poljoprivrednih gospodarstava upisnih u Upisnik poljoprivrednih gospodarstava na razini UP Koprivnica</t>
  </si>
  <si>
    <t>2.651
(2020.)</t>
  </si>
  <si>
    <t>2.700</t>
  </si>
  <si>
    <t>2.750</t>
  </si>
  <si>
    <t>2.800</t>
  </si>
  <si>
    <t>3.1.1.</t>
  </si>
  <si>
    <t xml:space="preserve">Mjera 3.1.1. Ulaganje u infrastrukturu za poduzetništvo dodane vrijednosti </t>
  </si>
  <si>
    <t>Broj korisnika/stanara poduzetničkih inkubatora</t>
  </si>
  <si>
    <t>Ukupan broj stanara poduzetničkog inkubatora ENTER, inkubatora kreativnih industrija i novih poduzetničkih potpornih institucija</t>
  </si>
  <si>
    <t>3.1.1.1.</t>
  </si>
  <si>
    <t>APP: Stavljanje u funkciju bivše vojarne u svrhu uspostave nove poduzetničke zone u Kampusu</t>
  </si>
  <si>
    <t>3.1.1.2.</t>
  </si>
  <si>
    <t>APP: Prenamjena vojnog bunkera u funkciji turizma i gospodarstva</t>
  </si>
  <si>
    <t>3.1.1.3.</t>
  </si>
  <si>
    <t>APP: Građenje i opremanje kompleksa tržnice i polivalentnog centra</t>
  </si>
  <si>
    <t>3.1.1.4.</t>
  </si>
  <si>
    <t>APP: Proširenje postojeće Poslovne zone u Općini Novigrad Podravski</t>
  </si>
  <si>
    <t>3.1.1.5.</t>
  </si>
  <si>
    <t xml:space="preserve">APP: Izgradnja tržnice s hladnjačom u Općini Novigrad Podravski </t>
  </si>
  <si>
    <t>3.1.1.6.</t>
  </si>
  <si>
    <t>APP: Opremanje gospodarske zone Cege</t>
  </si>
  <si>
    <t>3.1.1.7.</t>
  </si>
  <si>
    <t>Znanstveno inovacijski park</t>
  </si>
  <si>
    <t>Grad Koprivnica/Sveučilište Sjever</t>
  </si>
  <si>
    <t>3.1.2.</t>
  </si>
  <si>
    <t>Mjera 3.1.2. Povećanje konkurentnosti poduzetništva</t>
  </si>
  <si>
    <t>Broj mikro poduzeća</t>
  </si>
  <si>
    <t>Ukupan broj mikro poduzeća na području UP Koprivnica</t>
  </si>
  <si>
    <t>833
(2020.)</t>
  </si>
  <si>
    <t>3.1.2.1.</t>
  </si>
  <si>
    <t>APP: Program potpore poduzetništvu</t>
  </si>
  <si>
    <t>3.1.2.2.</t>
  </si>
  <si>
    <t>3.1.2.3.</t>
  </si>
  <si>
    <t>3.1.2.4.</t>
  </si>
  <si>
    <t>APP: Poticanje digitalne transformacije u poduzetništvu</t>
  </si>
  <si>
    <t>3.2.</t>
  </si>
  <si>
    <t>Posebni cilj 3.2. Pratiti trendove zelenog i održivog razvoja</t>
  </si>
  <si>
    <t>Stanovništvo obuhvaćeno Sporazumom gradonačelnika za potpisnike za klimu i energiju (OI.02.6.50)</t>
  </si>
  <si>
    <t>Broj stanovnika obuhvaćen Sporazumom gradonačelnika za potpisnike za klimu i energiju (broj stanovnika Grada Koprivnice)</t>
  </si>
  <si>
    <t>28.666
(2021.)</t>
  </si>
  <si>
    <t>3.2.1.</t>
  </si>
  <si>
    <t>Mjera 3.2.1. Ulaganje u ekološku i energetsku tranziciju</t>
  </si>
  <si>
    <t xml:space="preserve">Broj energetskih obnovljenih javnih zgrada </t>
  </si>
  <si>
    <t>Broj novo obnovljenih javnih zgrada na području UP Koprivnica nad kojima su provedene aktivnosti energetske obnove  i čija su energetska svojstva poboljšana</t>
  </si>
  <si>
    <t>Broj JLS koje su realizirale investicije u energetski učinkovitu javnu rasvjetu</t>
  </si>
  <si>
    <t xml:space="preserve">Broj jedinica lokalne samouprave s područja UP Koprivnica koje su provele radove unaprjeđenja postojeće javne rasvjete energetski učinkovitom ili proširile mrežu javne rasvjete energetski učinkovitim rasvjetnim tijelima. </t>
  </si>
  <si>
    <t>3.2.1.1.</t>
  </si>
  <si>
    <t>APP: Nul-energetska i samoodrživa četvrt</t>
  </si>
  <si>
    <t>3.2.1.2.</t>
  </si>
  <si>
    <t>APP: One stop shop za energetsku obnovu obiteljskih kuća</t>
  </si>
  <si>
    <t>3.2.1.3.</t>
  </si>
  <si>
    <t>APP: Solarna nanomreža Kampus</t>
  </si>
  <si>
    <t>3.2.1.4.</t>
  </si>
  <si>
    <t>APP: Energetska obnova zgrade vijećnice</t>
  </si>
  <si>
    <t>3.2.1.5.</t>
  </si>
  <si>
    <t xml:space="preserve">APP: Energetska obnova zgrade općine </t>
  </si>
  <si>
    <t>3.2.1.6.</t>
  </si>
  <si>
    <t>APP: Modernizacija javne rasvjete u Općini Đelekovec</t>
  </si>
  <si>
    <t>3.2.1.7.</t>
  </si>
  <si>
    <t xml:space="preserve">APP: Modernizacija javne rasvjete </t>
  </si>
  <si>
    <t>3.2.1.8.</t>
  </si>
  <si>
    <t>APP: Rekonstrukcija Društvenog doma u Jeduševcu</t>
  </si>
  <si>
    <t>3.2.1.9.</t>
  </si>
  <si>
    <t>APP: Ugradnja solarnih panela na objektima javne namjene</t>
  </si>
  <si>
    <t>3.2.1.10.</t>
  </si>
  <si>
    <t>APP: Izgradnja javne rasvjete na nogometnom igralištu NK Rudar Glogovac</t>
  </si>
  <si>
    <t>3.2.1.11.</t>
  </si>
  <si>
    <t>3.2.1.12.</t>
  </si>
  <si>
    <t>3.2.1.13.</t>
  </si>
  <si>
    <t>3.2.1.14.</t>
  </si>
  <si>
    <t>APP: Uvođenje OIE u zgrade u vlasništvu Grada</t>
  </si>
  <si>
    <t>3.2.1.15.</t>
  </si>
  <si>
    <t>APP: Energetska obnova zgrade javne namjene i vrtića</t>
  </si>
  <si>
    <t>3.2.1.16.</t>
  </si>
  <si>
    <t>APP: Izrada projektno-tehničke dokumentacije za sanaciju zgrade sjedišta Općine Peteranec</t>
  </si>
  <si>
    <t>3.2.1.17.</t>
  </si>
  <si>
    <t>APP: Energetska obnova i uređenje stambeno poslovne zgrade u centru Peteranca</t>
  </si>
  <si>
    <t>3.2.2.</t>
  </si>
  <si>
    <t>Mjera 3.2.2. Povećanje kvalitete urbanog okoliša kroz praćenje i zaštitu okoliša</t>
  </si>
  <si>
    <t xml:space="preserve">Broj novo uređenih šumskih poučnih staza </t>
  </si>
  <si>
    <t>Broj novo izgrađenih/uređenih/opremljenih šumskih poučnih staza na području UP Koprivnica</t>
  </si>
  <si>
    <t>km</t>
  </si>
  <si>
    <t>3.2.2.1.</t>
  </si>
  <si>
    <t xml:space="preserve">APP: Izgradnja šumske poučne staze s pratećim sadržajima u naselju Gabajeva Greda </t>
  </si>
  <si>
    <t>3.2.2.2.</t>
  </si>
  <si>
    <t>APP: Putevima podravskih rudara</t>
  </si>
  <si>
    <t>3.2.2.3.</t>
  </si>
  <si>
    <t xml:space="preserve">APP: Izgradnja dječjeg igrališta </t>
  </si>
  <si>
    <t>3.2.2.4.</t>
  </si>
  <si>
    <t>APP: Uređenje parka</t>
  </si>
  <si>
    <t>3.2.2.5.</t>
  </si>
  <si>
    <t>APP: Revitalizacija potoka Komarnica</t>
  </si>
  <si>
    <t>3.2.2.6.</t>
  </si>
  <si>
    <t xml:space="preserve">APP: Ulaganje u šumsku poučnu stazu </t>
  </si>
  <si>
    <t>4.1.</t>
  </si>
  <si>
    <t>Posebni cilj 4.1. Osigurati raznoliku kulturnu ponudu i pripadajuću infrastrukturu</t>
  </si>
  <si>
    <t>Rashodi za kulturu JLP(R)S, po stanovniku (OI.02.8.48)</t>
  </si>
  <si>
    <t>Iznos sredstava iz lokalnih proračuna za područje kulture na razini UP Koprivnica</t>
  </si>
  <si>
    <t>38,35
(2021.)</t>
  </si>
  <si>
    <t>39,68</t>
  </si>
  <si>
    <t>41,01</t>
  </si>
  <si>
    <t>42,34</t>
  </si>
  <si>
    <t>4.1.1.</t>
  </si>
  <si>
    <t>Mjera 4.1.1. Revitalizacija i valorizacija kulturne baštine i ulaganja u postjetiteljsku infrastrukturu</t>
  </si>
  <si>
    <t xml:space="preserve">Broj revitaliziranih zaštićenih kulturnih dobara </t>
  </si>
  <si>
    <t>Broj revitaliziranih zaštićenih kulturnih dobara materijalne baštine upisanih u Registar kulturnih dobara RH</t>
  </si>
  <si>
    <t>4.1.1.1.</t>
  </si>
  <si>
    <t>APP: Rekonstrukcija rodne kuće Ivana Sabolića</t>
  </si>
  <si>
    <t>4.1.1.2.</t>
  </si>
  <si>
    <t>APP: Obnova kulturno-povijesne cjeline Grada Koprivnice</t>
  </si>
  <si>
    <t>4.1.1.4.</t>
  </si>
  <si>
    <t>APP: Dogradnja, rekonstrukcija i opremanje Galerije Hlebine</t>
  </si>
  <si>
    <t>4.1.1.5.</t>
  </si>
  <si>
    <t xml:space="preserve">APP: Rekonstrukcija doma kulture Pajo Kanižaj </t>
  </si>
  <si>
    <t>4.1.1.6.</t>
  </si>
  <si>
    <t>APP: Rekonstrukcija zgrade kurije</t>
  </si>
  <si>
    <t>4.1.1.7.</t>
  </si>
  <si>
    <t xml:space="preserve">APP: Rekonstrukcija doma kulture </t>
  </si>
  <si>
    <t>4.1.1.8.</t>
  </si>
  <si>
    <t>APP: Uređenje etno kuće za etno muzej</t>
  </si>
  <si>
    <t>4.1.1.9.</t>
  </si>
  <si>
    <t xml:space="preserve">APP: Rekonstrukcija paviljona - Muzejska četvrt </t>
  </si>
  <si>
    <t>4.1.1.10.</t>
  </si>
  <si>
    <t xml:space="preserve">APP: Opremanje Kulturnog centra u Peterancu </t>
  </si>
  <si>
    <t>4.1.1.11.</t>
  </si>
  <si>
    <t>APP: HlebinARTS izgradnja kulturno-turističke infrastrukture</t>
  </si>
  <si>
    <t>4.1.1.12.</t>
  </si>
  <si>
    <t>APP: Kulturni centar u Sigecu - "Gruntovčani"</t>
  </si>
  <si>
    <t>4.1.1.13.</t>
  </si>
  <si>
    <t>APP: Obnova muzeja grada Koprivnice</t>
  </si>
  <si>
    <t>Muzej grada Koprivnice/Grad Koprivnica</t>
  </si>
  <si>
    <t>4.1.1.14.</t>
  </si>
  <si>
    <t>APP: Interpretacijski centar za kulturnu baštinu "Esterova 19"  te revitalizacija dijela stare gradske jezgre grada Koprinvice "FORTUNATA"</t>
  </si>
  <si>
    <t>4.1.1.15.</t>
  </si>
  <si>
    <t>APP: Obnova i rekonstrukcija građanske kuće Malančec</t>
  </si>
  <si>
    <t>4.1.2.</t>
  </si>
  <si>
    <t xml:space="preserve">Mjera 4.1.2. Povećanje kvalitete kulturnih sadržaja </t>
  </si>
  <si>
    <t>Broj novih korisnika Gradske knjižnice Koprivnica</t>
  </si>
  <si>
    <t>Ukupan broj novih korisnika Gradske knjižnice Koprivnica s područja UP Koprivnica</t>
  </si>
  <si>
    <t>4.1.2.1.</t>
  </si>
  <si>
    <t>APP: Dogradnja zgrade Umjetničke škole Fortunat Pintarić i Sinagoge - kulturnog centra u Koprivnici</t>
  </si>
  <si>
    <t>4.1.2.2.</t>
  </si>
  <si>
    <t xml:space="preserve">APP: Unaprjeđenje kulturne infrastrukture - kina i knjižnice u Koprivnici
</t>
  </si>
  <si>
    <t>4.1.2.3.</t>
  </si>
  <si>
    <t>APP: Obnova "Kapetanije" - zgrada Općine Peteranec i Galerije skulptura Ivan Sabolić</t>
  </si>
  <si>
    <t>4.1.2.4.</t>
  </si>
  <si>
    <t>APP: Umjetnički ateljei, galerija za nezavisnu kulturu i interpretacijski centar Podravine</t>
  </si>
  <si>
    <t>4.1.2.5.</t>
  </si>
  <si>
    <t>APP: Culture Hub Merić</t>
  </si>
  <si>
    <t>4.1.2.6.</t>
  </si>
  <si>
    <t>APP: Centar za kulturu, tradiciju i edukaciju Općine Rasinja</t>
  </si>
  <si>
    <t>4.2.</t>
  </si>
  <si>
    <t xml:space="preserve">Posebni cilj 4.2. Osigurati dostupnost sportskih i ostalih društvenih sadržaja </t>
  </si>
  <si>
    <t xml:space="preserve">Broj udruga civilnog društva na 10.000 stanovnika (OI.02.13.30) </t>
  </si>
  <si>
    <t>Broj udruga civilnog društva evidentiranih u Registru udruga na 10.000 stanovnika na razini UP Koprivnica</t>
  </si>
  <si>
    <t>4.2.1.</t>
  </si>
  <si>
    <t>Mjera 4.2.1. Unaprjeđenje sportsko-rekreacijske infrastrukture i ravnomjerni razvoj sportskih sadržaja</t>
  </si>
  <si>
    <t>Broj sportskih udruga</t>
  </si>
  <si>
    <t>Ukupan broj udruga koje djeluju u području sporta evidentiranih u Registru udruga</t>
  </si>
  <si>
    <t>4.2.1.1.</t>
  </si>
  <si>
    <t>APP: Razvoj sportsko-rekreacijske zone i rehabilitacijskog centra Cerine</t>
  </si>
  <si>
    <t>4.2.1.2.</t>
  </si>
  <si>
    <t>APP: Uvođenje univerzalne sportske škole u općinama</t>
  </si>
  <si>
    <t>Zajednica športskih udruga Grada Koprivnice</t>
  </si>
  <si>
    <t>4.2.1.3.</t>
  </si>
  <si>
    <t xml:space="preserve">APP: Ulaganje u ljudske resurse u sportu </t>
  </si>
  <si>
    <t>4.2.1.4.</t>
  </si>
  <si>
    <t xml:space="preserve">APP: Izgradnja sportske dvorane </t>
  </si>
  <si>
    <t>4.2.1.5.</t>
  </si>
  <si>
    <t xml:space="preserve">APP: Rekonstrukcija krovišta na sportskom objektu </t>
  </si>
  <si>
    <t>4.2.1.6.</t>
  </si>
  <si>
    <t>APP: Izgradnja i opremanje montažnih tribina na sportskom igralištu NK Borac Imbriovec</t>
  </si>
  <si>
    <t>4.2.1.7.</t>
  </si>
  <si>
    <t>APP: Rekonstrukcija i opremanje sportskog terena u Đelekovcu</t>
  </si>
  <si>
    <t>4.2.1.8.</t>
  </si>
  <si>
    <t xml:space="preserve">APP: Izgradnja sportskog objekta kod nogometnog igrališta </t>
  </si>
  <si>
    <t>4.2.1.9.</t>
  </si>
  <si>
    <t>APP: Izgradnja stadiona i malonogometnog igrališta sa umjetnom travom - NK Mladost Koprivnički Bregi</t>
  </si>
  <si>
    <t>4.2.1.10.</t>
  </si>
  <si>
    <t>APP: Rekonstrukcija sportske infrastrukture</t>
  </si>
  <si>
    <t>4.2.1.11.</t>
  </si>
  <si>
    <t>APP: Uređenje sportsko-rekreacijskog kompleksa Panonija</t>
  </si>
  <si>
    <t>4.2.1.12.</t>
  </si>
  <si>
    <t>APP: Izgradnja pomoćnog objekta kod nogometnog igrališta u naselju Pustakovec</t>
  </si>
  <si>
    <t>4.2.1.13.</t>
  </si>
  <si>
    <t>APP: Uređenje sportskog objekta kod nogometnog igrališta u naselju Kunovec</t>
  </si>
  <si>
    <t>4.2.2.</t>
  </si>
  <si>
    <t>Mjera 4.2.2.  Unaprjeđenje društvene infrastrukture i povećanje kvalitete društvenih sadržaja</t>
  </si>
  <si>
    <t>Broj udruga</t>
  </si>
  <si>
    <t>Ukupan broj organizacija civilnog društva na području UP Koprivnica</t>
  </si>
  <si>
    <t>4.2.2.1.</t>
  </si>
  <si>
    <t>APP: Rekonstrukcija društvenog doma s uređenjem okoliša</t>
  </si>
  <si>
    <t>4.2.2.2.</t>
  </si>
  <si>
    <t>APP: Rekonstrukcija i opremanje društvenog doma u naselju Glogovac</t>
  </si>
  <si>
    <t>4.2.2.3.</t>
  </si>
  <si>
    <t>APP: Energetska obnova doma u Kuzmincu</t>
  </si>
  <si>
    <t>4.2.2.4.</t>
  </si>
  <si>
    <t>APP: Adaptacija društvenog doma u Peščeniku</t>
  </si>
  <si>
    <t>4.2.2.5.</t>
  </si>
  <si>
    <t>APP: Obnova, dogradnja i modernizacija objekata u vlasništvu Općine (društveni domovi, poslovni prostori, ...)</t>
  </si>
  <si>
    <t>4.2.2.6.</t>
  </si>
  <si>
    <t>APP: Modernizacija kuhinja društvenih domova Peteranec, Sigetec i Komatnica</t>
  </si>
  <si>
    <t>4.2.2.7.</t>
  </si>
  <si>
    <t>APP: Prenamjena objekta prostorija udruga u Koprivničkom Ivancu</t>
  </si>
  <si>
    <t>Tablica T-2 - Izvori sredstava</t>
  </si>
  <si>
    <t>R.br.</t>
  </si>
  <si>
    <t xml:space="preserve">Nositelj </t>
  </si>
  <si>
    <t>Planirana sredstva za provedbu skupine mjera (n - n+2) (2023.-2025.)</t>
  </si>
  <si>
    <t>Planirana sredstva za provedbu skupine mjera u prvoj godini provedbe (n = 2023.)</t>
  </si>
  <si>
    <t>Državni
proračun</t>
  </si>
  <si>
    <t>Županijski
proračun</t>
  </si>
  <si>
    <t>Lokalni
proračun</t>
  </si>
  <si>
    <t>Pomoći Europske 
unije</t>
  </si>
  <si>
    <t>Javna poduzeća</t>
  </si>
  <si>
    <t>Ostali izvori**</t>
  </si>
  <si>
    <t>Sveukupno 2023.-2025.</t>
  </si>
  <si>
    <t xml:space="preserve">Sveukupno 2023. </t>
  </si>
  <si>
    <t>UKUPNO</t>
  </si>
  <si>
    <t>Od toga ITU</t>
  </si>
  <si>
    <t xml:space="preserve">Posebni cilj 1.2. Potaknuti demografsku revitalizaciju </t>
  </si>
  <si>
    <t>Posebni cilj 4.2. Osigurati dostupnost sportskih i ostalih društvenih sadržaja</t>
  </si>
  <si>
    <t>Mjera 4.2.2. Unaprjeđenje društvene infrastrukture i povećanje kvalitete društvenih sadržaja</t>
  </si>
  <si>
    <t>SVEUKUPNO</t>
  </si>
  <si>
    <t>Napomene:</t>
  </si>
  <si>
    <t>n - prva godina provedbe plana</t>
  </si>
  <si>
    <t>* U trogodišnjem razdoblju</t>
  </si>
  <si>
    <t>** Javno-privatna partnerstva, koncesije, sredstva privatnog sektora.</t>
  </si>
  <si>
    <t>f</t>
  </si>
  <si>
    <t>Planirana sredstva za provedbu skupine mjera 2022.</t>
  </si>
  <si>
    <t>Planirana sredstva za provedbu skupine mjera 2023.</t>
  </si>
  <si>
    <t>Planirana sredstva za provedbu skupine mjera 2024.</t>
  </si>
  <si>
    <t>Planirana sredstva za provedbu skupine mjera 2025.</t>
  </si>
  <si>
    <t>Planirana sredstva za provedbu skupine mjera 2026.</t>
  </si>
  <si>
    <t>Planirana sredstva za provedbu skupine mjera 2027.</t>
  </si>
  <si>
    <t>Sveukupno 2022.</t>
  </si>
  <si>
    <t>Sveukupno 2023.</t>
  </si>
  <si>
    <t>Sveukupno 2024.</t>
  </si>
  <si>
    <t>Sveukupno 2025.</t>
  </si>
  <si>
    <t>Sveukupno 2026.</t>
  </si>
  <si>
    <t>Sveukupno 2027.</t>
  </si>
  <si>
    <t>2021.-2027.</t>
  </si>
  <si>
    <t xml:space="preserve">APP: Unaprjeđenje sustava javnog prijevoza na Urbanom području Koprivnica
</t>
  </si>
  <si>
    <t>APP: Povezivanje naselja Štaglinec, Draganovec i Koprivnica pješačko-biciklističkom stazom</t>
  </si>
  <si>
    <t>Tablica T-3: Strateški projekti</t>
  </si>
  <si>
    <t>Red.br. projekta</t>
  </si>
  <si>
    <t>Naziv projekta</t>
  </si>
  <si>
    <t>Numerički kod u SRUP-u*</t>
  </si>
  <si>
    <t>Status projekta**</t>
  </si>
  <si>
    <t>Nositelj projekta</t>
  </si>
  <si>
    <t>Ukupna vrijednost projekta u eurima</t>
  </si>
  <si>
    <t>Lokacija projekta</t>
  </si>
  <si>
    <t>Izvori financiranja projekta (godina n - 2023. godina)</t>
  </si>
  <si>
    <t>Izvori financiranja projekta (2021.-2027.)</t>
  </si>
  <si>
    <t>Pomoći Europske unije</t>
  </si>
  <si>
    <t>Ostali izvori</t>
  </si>
  <si>
    <t>Sveukupno</t>
  </si>
  <si>
    <t>Ukupno</t>
  </si>
  <si>
    <t>od toga ITU</t>
  </si>
  <si>
    <t>Intenzitet ITU sufinanciranja</t>
  </si>
  <si>
    <t>1</t>
  </si>
  <si>
    <t>Građenje i opremanje kompleksa tržnice i polivalentnog centra</t>
  </si>
  <si>
    <t>2</t>
  </si>
  <si>
    <t xml:space="preserve">Unaprjeđenje sustava javnog prijevoza na Urbanom području Koprivnica
</t>
  </si>
  <si>
    <t>Grad Koprivnica/Komunalac d.o.o.</t>
  </si>
  <si>
    <t>UP Koprivnica</t>
  </si>
  <si>
    <t>3</t>
  </si>
  <si>
    <t>Znanstveno-inovacijski park Koprivnica</t>
  </si>
  <si>
    <t>Grad Koprivnica/Sveučilište Sjever/ENTER Koprivnica d.o.o.</t>
  </si>
  <si>
    <t xml:space="preserve">Napomene:  </t>
  </si>
  <si>
    <t>*Numerički kod mjere u SRUP-u na koju se razvojni projekt odnosi</t>
  </si>
  <si>
    <t>** Projekt neposredne realizacije (1), projekt realizacije u srednjoročnom razdoblju (2) i projekt realizacije u dugoročnom razdoblju (3).</t>
  </si>
  <si>
    <t>Ostali ITU projekti - sažetak - NIJE DIO OBRASCA</t>
  </si>
  <si>
    <t>APP: Izgradnja pješačko-biciklističke staze u Ulici Braće Radić - III. faza</t>
  </si>
  <si>
    <t>Rekapitulacija - svi ITU projekti - NIJE DIO OBRASCA</t>
  </si>
  <si>
    <t>Ukupna vrijednost projekata</t>
  </si>
  <si>
    <t>Vrjiednost ITU sufinanciranja</t>
  </si>
  <si>
    <t>UKUPNO strateški projekti</t>
  </si>
  <si>
    <t>UKUPNO ostali projekti</t>
  </si>
  <si>
    <t>od čega - biciklističke staze</t>
  </si>
  <si>
    <t>od čega - kultura/turizam</t>
  </si>
  <si>
    <t>Dostupna ITU alokacija</t>
  </si>
  <si>
    <t>Preostalo po financiranju strateških projekata</t>
  </si>
  <si>
    <t>Posebni cilj 1.1.</t>
  </si>
  <si>
    <t>Posebni cilj 1.2.</t>
  </si>
  <si>
    <t>Posebni cilj 1.3.</t>
  </si>
  <si>
    <t>Posebni cilj 2.1.</t>
  </si>
  <si>
    <t>Posebni cilj 2.2.</t>
  </si>
  <si>
    <t>Posebni cilj 2.3.</t>
  </si>
  <si>
    <t>Posebni cilj 3.1.</t>
  </si>
  <si>
    <t>Posebni cilj 3.2.</t>
  </si>
  <si>
    <t>Posebni cilj 4.1.</t>
  </si>
  <si>
    <t>Posebni cilj 4.2.</t>
  </si>
  <si>
    <t>Državni proračun</t>
  </si>
  <si>
    <t>Fondovi EU/zajmovi/pomoći/ostalo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</si>
</sst>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22">
    <font>
      <sz val="10"/>
      <color rgb="FF000000"/>
      <name val="Arial"/>
      <scheme val="minor"/>
    </font>
    <font>
      <b/>
      <sz val="10"/>
      <color rgb="FF000000"/>
      <name val="Source Sans Pro"/>
    </font>
    <font>
      <b/>
      <sz val="14"/>
      <color rgb="FF000000"/>
      <name val="Times New Roman"/>
    </font>
    <font>
      <sz val="10"/>
      <name val="Arial"/>
    </font>
    <font>
      <sz val="12"/>
      <color rgb="FF000000"/>
      <name val="Times New Roman"/>
    </font>
    <font>
      <sz val="10"/>
      <color rgb="FF000000"/>
      <name val="Source Sans Pro"/>
    </font>
    <font>
      <i/>
      <sz val="10"/>
      <color rgb="FF000000"/>
      <name val="Source Sans Pro"/>
    </font>
    <font>
      <b/>
      <sz val="12"/>
      <color rgb="FFFF000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Arial"/>
    </font>
    <font>
      <b/>
      <sz val="10"/>
      <color rgb="FFFF0000"/>
      <name val="Source Sans Pro"/>
    </font>
    <font>
      <b/>
      <sz val="12"/>
      <color rgb="FFFF0000"/>
      <name val="Source Sans Pro"/>
    </font>
    <font>
      <sz val="12"/>
      <color rgb="FF000000"/>
      <name val="Source Sans Pro"/>
    </font>
    <font>
      <i/>
      <sz val="11"/>
      <color rgb="FF000000"/>
      <name val="Source Sans Pro"/>
    </font>
    <font>
      <b/>
      <sz val="11"/>
      <color rgb="FF000000"/>
      <name val="Source Sans Pro"/>
    </font>
    <font>
      <sz val="11"/>
      <color rgb="FF000000"/>
      <name val="Source Sans Pro"/>
    </font>
    <font>
      <b/>
      <sz val="11"/>
      <color rgb="FFFF0000"/>
      <name val="Source Sans Pro"/>
    </font>
    <font>
      <b/>
      <sz val="10"/>
      <color rgb="FF000000"/>
      <name val="Source Sans Pro"/>
    </font>
    <font>
      <sz val="10"/>
      <color theme="1"/>
      <name val="Source Sans Pro"/>
    </font>
    <font>
      <b/>
      <sz val="10"/>
      <color theme="1"/>
      <name val="Source Sans Pro"/>
    </font>
    <font>
      <sz val="10"/>
      <color theme="1"/>
      <name val="Source Sans Pro"/>
    </font>
  </fonts>
  <fills count="15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EAF1DD"/>
        <bgColor rgb="FFEAF1D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  <fill>
      <patternFill patternType="solid">
        <fgColor rgb="FFEAD1DC"/>
        <bgColor rgb="FFEAD1DC"/>
      </patternFill>
    </fill>
    <fill>
      <patternFill patternType="solid">
        <fgColor rgb="FF666666"/>
        <bgColor rgb="FF666666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6" xfId="0" applyFont="1" applyBorder="1"/>
    <xf numFmtId="0" fontId="4" fillId="0" borderId="1" xfId="0" applyFont="1" applyBorder="1"/>
    <xf numFmtId="0" fontId="1" fillId="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5" fillId="5" borderId="1" xfId="0" applyNumberFormat="1" applyFont="1" applyFill="1" applyBorder="1" applyAlignment="1">
      <alignment horizontal="left" vertical="center"/>
    </xf>
    <xf numFmtId="164" fontId="5" fillId="5" borderId="20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 vertical="center"/>
    </xf>
    <xf numFmtId="0" fontId="13" fillId="9" borderId="12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left" vertical="center"/>
    </xf>
    <xf numFmtId="4" fontId="10" fillId="0" borderId="0" xfId="0" applyNumberFormat="1" applyFont="1"/>
    <xf numFmtId="0" fontId="5" fillId="9" borderId="1" xfId="0" applyFont="1" applyFill="1" applyBorder="1" applyAlignment="1">
      <alignment horizontal="left" vertical="center" wrapText="1"/>
    </xf>
    <xf numFmtId="164" fontId="5" fillId="9" borderId="1" xfId="0" applyNumberFormat="1" applyFont="1" applyFill="1" applyBorder="1" applyAlignment="1">
      <alignment horizontal="left" vertical="center"/>
    </xf>
    <xf numFmtId="164" fontId="5" fillId="11" borderId="1" xfId="0" applyNumberFormat="1" applyFont="1" applyFill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4" fontId="5" fillId="9" borderId="1" xfId="0" applyNumberFormat="1" applyFont="1" applyFill="1" applyBorder="1" applyAlignment="1">
      <alignment horizontal="left" vertical="center"/>
    </xf>
    <xf numFmtId="4" fontId="5" fillId="9" borderId="20" xfId="0" applyNumberFormat="1" applyFont="1" applyFill="1" applyBorder="1" applyAlignment="1">
      <alignment horizontal="left" vertical="center"/>
    </xf>
    <xf numFmtId="164" fontId="5" fillId="12" borderId="1" xfId="0" applyNumberFormat="1" applyFont="1" applyFill="1" applyBorder="1" applyAlignment="1">
      <alignment horizontal="left" vertical="center"/>
    </xf>
    <xf numFmtId="164" fontId="5" fillId="13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10" fontId="5" fillId="0" borderId="0" xfId="0" applyNumberFormat="1" applyFont="1" applyAlignment="1">
      <alignment wrapText="1"/>
    </xf>
    <xf numFmtId="0" fontId="15" fillId="7" borderId="31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vertical="center" wrapText="1"/>
    </xf>
    <xf numFmtId="0" fontId="15" fillId="8" borderId="42" xfId="0" applyFont="1" applyFill="1" applyBorder="1" applyAlignment="1">
      <alignment vertical="center" wrapText="1"/>
    </xf>
    <xf numFmtId="0" fontId="16" fillId="8" borderId="43" xfId="0" applyFont="1" applyFill="1" applyBorder="1" applyAlignment="1">
      <alignment vertical="center" wrapText="1"/>
    </xf>
    <xf numFmtId="164" fontId="15" fillId="8" borderId="43" xfId="0" applyNumberFormat="1" applyFont="1" applyFill="1" applyBorder="1" applyAlignment="1">
      <alignment vertical="center" wrapText="1"/>
    </xf>
    <xf numFmtId="164" fontId="15" fillId="8" borderId="44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8" fillId="12" borderId="0" xfId="0" applyFont="1" applyFill="1" applyAlignment="1">
      <alignment horizontal="center" vertical="center"/>
    </xf>
    <xf numFmtId="164" fontId="19" fillId="0" borderId="0" xfId="0" applyNumberFormat="1" applyFont="1"/>
    <xf numFmtId="0" fontId="19" fillId="0" borderId="0" xfId="0" applyFont="1"/>
    <xf numFmtId="10" fontId="19" fillId="0" borderId="0" xfId="0" applyNumberFormat="1" applyFont="1"/>
    <xf numFmtId="0" fontId="20" fillId="2" borderId="0" xfId="0" applyFont="1" applyFill="1" applyAlignment="1">
      <alignment vertical="center"/>
    </xf>
    <xf numFmtId="164" fontId="20" fillId="2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1" fillId="14" borderId="12" xfId="0" applyFont="1" applyFill="1" applyBorder="1"/>
    <xf numFmtId="0" fontId="21" fillId="0" borderId="0" xfId="0" applyFont="1"/>
    <xf numFmtId="4" fontId="21" fillId="0" borderId="0" xfId="0" applyNumberFormat="1" applyFont="1"/>
    <xf numFmtId="4" fontId="21" fillId="14" borderId="12" xfId="0" applyNumberFormat="1" applyFont="1" applyFill="1" applyBorder="1"/>
    <xf numFmtId="164" fontId="21" fillId="0" borderId="0" xfId="0" applyNumberFormat="1" applyFont="1"/>
    <xf numFmtId="49" fontId="16" fillId="0" borderId="6" xfId="0" applyNumberFormat="1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5" borderId="34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164" fontId="16" fillId="0" borderId="35" xfId="0" applyNumberFormat="1" applyFont="1" applyBorder="1" applyAlignment="1">
      <alignment horizontal="left" vertical="center" wrapText="1"/>
    </xf>
    <xf numFmtId="164" fontId="16" fillId="0" borderId="4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164" fontId="16" fillId="5" borderId="1" xfId="0" applyNumberFormat="1" applyFont="1" applyFill="1" applyBorder="1" applyAlignment="1">
      <alignment horizontal="left" vertical="center" wrapText="1"/>
    </xf>
    <xf numFmtId="164" fontId="16" fillId="0" borderId="6" xfId="0" applyNumberFormat="1" applyFont="1" applyBorder="1" applyAlignment="1">
      <alignment horizontal="left" vertical="center" wrapText="1"/>
    </xf>
    <xf numFmtId="164" fontId="15" fillId="0" borderId="36" xfId="0" applyNumberFormat="1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164" fontId="16" fillId="0" borderId="40" xfId="0" applyNumberFormat="1" applyFont="1" applyBorder="1" applyAlignment="1">
      <alignment horizontal="left" vertical="center" wrapText="1"/>
    </xf>
    <xf numFmtId="164" fontId="16" fillId="5" borderId="4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0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7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164" fontId="1" fillId="4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left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164" fontId="1" fillId="4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1" fillId="4" borderId="5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1" fillId="7" borderId="2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16" xfId="0" applyFont="1" applyBorder="1"/>
    <xf numFmtId="0" fontId="15" fillId="7" borderId="5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15" fillId="7" borderId="2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15" fillId="7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4" xfId="0" applyFont="1" applyBorder="1"/>
    <xf numFmtId="0" fontId="15" fillId="0" borderId="0" xfId="0" applyFont="1" applyAlignment="1">
      <alignment vertical="center" wrapText="1"/>
    </xf>
    <xf numFmtId="0" fontId="0" fillId="0" borderId="0" xfId="0"/>
    <xf numFmtId="0" fontId="15" fillId="4" borderId="27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15" fillId="7" borderId="26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18" fillId="12" borderId="0" xfId="0" applyFont="1" applyFill="1" applyAlignment="1">
      <alignment horizontal="center" vertical="center"/>
    </xf>
    <xf numFmtId="0" fontId="15" fillId="7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15" fillId="4" borderId="1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12.7109375" defaultRowHeight="15" customHeight="1"/>
  <cols>
    <col min="1" max="1" width="9.7109375" customWidth="1"/>
    <col min="2" max="2" width="38.7109375" customWidth="1"/>
    <col min="3" max="3" width="18.28515625" customWidth="1"/>
    <col min="4" max="4" width="23.28515625" customWidth="1"/>
    <col min="5" max="5" width="24" customWidth="1"/>
    <col min="6" max="6" width="29" customWidth="1"/>
    <col min="7" max="9" width="20" customWidth="1"/>
    <col min="10" max="10" width="17.7109375" customWidth="1"/>
    <col min="11" max="14" width="17.28515625" customWidth="1"/>
    <col min="15" max="16" width="8" customWidth="1"/>
    <col min="17" max="27" width="7" customWidth="1"/>
  </cols>
  <sheetData>
    <row r="1" spans="1:27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3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50.25" customHeight="1">
      <c r="A3" s="4"/>
      <c r="B3" s="4" t="s">
        <v>1</v>
      </c>
      <c r="C3" s="4" t="s">
        <v>2</v>
      </c>
      <c r="D3" s="132" t="s">
        <v>3</v>
      </c>
      <c r="E3" s="133"/>
      <c r="F3" s="133"/>
      <c r="G3" s="133"/>
      <c r="H3" s="133"/>
      <c r="I3" s="133"/>
      <c r="J3" s="134"/>
      <c r="K3" s="135" t="s">
        <v>4</v>
      </c>
      <c r="L3" s="135" t="s">
        <v>5</v>
      </c>
      <c r="M3" s="135" t="s">
        <v>6</v>
      </c>
      <c r="N3" s="135" t="s">
        <v>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8.25" customHeight="1">
      <c r="A4" s="6" t="s">
        <v>8</v>
      </c>
      <c r="B4" s="6">
        <v>1</v>
      </c>
      <c r="C4" s="6"/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123"/>
      <c r="L4" s="123"/>
      <c r="M4" s="123"/>
      <c r="N4" s="12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45" customHeight="1">
      <c r="A5" s="125" t="s">
        <v>16</v>
      </c>
      <c r="B5" s="125" t="s">
        <v>17</v>
      </c>
      <c r="C5" s="125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129">
        <f>'Izvori sredstava_22-27_pomoćno_'!K5</f>
        <v>760883.99256702943</v>
      </c>
      <c r="L5" s="129">
        <f>'Izvori sredstava_22-27_pomoćno_'!S5</f>
        <v>2766076.477302894</v>
      </c>
      <c r="M5" s="129">
        <f>'Izvori sredstava_22-27_pomoćno_'!AA5</f>
        <v>5599687.4834085479</v>
      </c>
      <c r="N5" s="129">
        <f>'Izvori sredstava_22-27_pomoćno_'!AI5</f>
        <v>9799643.0846827719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75" customHeight="1">
      <c r="A6" s="123"/>
      <c r="B6" s="123"/>
      <c r="C6" s="123"/>
      <c r="D6" s="7" t="s">
        <v>26</v>
      </c>
      <c r="E6" s="7" t="s">
        <v>27</v>
      </c>
      <c r="F6" s="7" t="s">
        <v>28</v>
      </c>
      <c r="G6" s="7" t="s">
        <v>29</v>
      </c>
      <c r="H6" s="7">
        <v>23</v>
      </c>
      <c r="I6" s="7">
        <v>24</v>
      </c>
      <c r="J6" s="7">
        <v>25</v>
      </c>
      <c r="K6" s="130"/>
      <c r="L6" s="130"/>
      <c r="M6" s="130"/>
      <c r="N6" s="13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75" customHeight="1">
      <c r="A7" s="122" t="s">
        <v>30</v>
      </c>
      <c r="B7" s="122" t="s">
        <v>31</v>
      </c>
      <c r="C7" s="122" t="s">
        <v>18</v>
      </c>
      <c r="D7" s="9" t="s">
        <v>32</v>
      </c>
      <c r="E7" s="9" t="s">
        <v>33</v>
      </c>
      <c r="F7" s="9" t="s">
        <v>28</v>
      </c>
      <c r="G7" s="9">
        <v>20</v>
      </c>
      <c r="H7" s="9">
        <v>21</v>
      </c>
      <c r="I7" s="9">
        <v>22</v>
      </c>
      <c r="J7" s="9">
        <v>23</v>
      </c>
      <c r="K7" s="124">
        <f>'Izvori sredstava_22-27_pomoćno_'!K6</f>
        <v>329506.23838598351</v>
      </c>
      <c r="L7" s="124">
        <f>'Izvori sredstava_22-27_pomoćno_'!S6</f>
        <v>2310807.0321210516</v>
      </c>
      <c r="M7" s="124">
        <f>'Izvori sredstava_22-27_pomoćno_'!AA6</f>
        <v>5139108.7735598627</v>
      </c>
      <c r="N7" s="124">
        <f>'Izvori sredstava_22-27_pomoćno_'!AI6</f>
        <v>9339064.3748340867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45" customHeight="1">
      <c r="A8" s="123"/>
      <c r="B8" s="123"/>
      <c r="C8" s="123"/>
      <c r="D8" s="10" t="s">
        <v>18</v>
      </c>
      <c r="E8" s="10" t="s">
        <v>18</v>
      </c>
      <c r="F8" s="10" t="s">
        <v>18</v>
      </c>
      <c r="G8" s="10" t="s">
        <v>18</v>
      </c>
      <c r="H8" s="10" t="s">
        <v>18</v>
      </c>
      <c r="I8" s="10" t="s">
        <v>18</v>
      </c>
      <c r="J8" s="10" t="s">
        <v>18</v>
      </c>
      <c r="K8" s="123"/>
      <c r="L8" s="123"/>
      <c r="M8" s="123"/>
      <c r="N8" s="12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45" customHeight="1">
      <c r="A9" s="11" t="s">
        <v>34</v>
      </c>
      <c r="B9" s="12" t="s">
        <v>35</v>
      </c>
      <c r="C9" s="11" t="s">
        <v>36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45" customHeight="1">
      <c r="A10" s="11" t="s">
        <v>37</v>
      </c>
      <c r="B10" s="12" t="s">
        <v>38</v>
      </c>
      <c r="C10" s="11" t="s">
        <v>39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45" customHeight="1">
      <c r="A11" s="11" t="s">
        <v>40</v>
      </c>
      <c r="B11" s="12" t="s">
        <v>41</v>
      </c>
      <c r="C11" s="11" t="s">
        <v>42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45" customHeight="1">
      <c r="A12" s="11" t="s">
        <v>43</v>
      </c>
      <c r="B12" s="12" t="s">
        <v>44</v>
      </c>
      <c r="C12" s="11" t="s">
        <v>45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45" customHeight="1">
      <c r="A13" s="11" t="s">
        <v>46</v>
      </c>
      <c r="B13" s="12" t="s">
        <v>47</v>
      </c>
      <c r="C13" s="11" t="s">
        <v>45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45" customHeight="1">
      <c r="A14" s="11" t="s">
        <v>48</v>
      </c>
      <c r="B14" s="12" t="s">
        <v>49</v>
      </c>
      <c r="C14" s="11" t="s">
        <v>50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45" customHeight="1">
      <c r="A15" s="11" t="s">
        <v>51</v>
      </c>
      <c r="B15" s="12" t="s">
        <v>52</v>
      </c>
      <c r="C15" s="11" t="s">
        <v>50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45" customHeight="1">
      <c r="A16" s="11" t="s">
        <v>53</v>
      </c>
      <c r="B16" s="12" t="s">
        <v>54</v>
      </c>
      <c r="C16" s="11" t="s">
        <v>55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45" customHeight="1">
      <c r="A17" s="11" t="s">
        <v>56</v>
      </c>
      <c r="B17" s="12" t="s">
        <v>57</v>
      </c>
      <c r="C17" s="11" t="s">
        <v>55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45" customHeight="1">
      <c r="A18" s="11" t="s">
        <v>58</v>
      </c>
      <c r="B18" s="12" t="s">
        <v>59</v>
      </c>
      <c r="C18" s="11" t="s">
        <v>55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45" customHeight="1">
      <c r="A19" s="11" t="s">
        <v>60</v>
      </c>
      <c r="B19" s="12" t="s">
        <v>61</v>
      </c>
      <c r="C19" s="11" t="s">
        <v>55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45" customHeight="1">
      <c r="A20" s="11" t="s">
        <v>62</v>
      </c>
      <c r="B20" s="12" t="s">
        <v>63</v>
      </c>
      <c r="C20" s="11" t="s">
        <v>55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45" customHeight="1">
      <c r="A21" s="11" t="s">
        <v>64</v>
      </c>
      <c r="B21" s="12" t="s">
        <v>65</v>
      </c>
      <c r="C21" s="11" t="s">
        <v>55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72" customHeight="1">
      <c r="A22" s="122" t="s">
        <v>66</v>
      </c>
      <c r="B22" s="122" t="s">
        <v>67</v>
      </c>
      <c r="C22" s="122" t="s">
        <v>18</v>
      </c>
      <c r="D22" s="9" t="s">
        <v>68</v>
      </c>
      <c r="E22" s="9" t="s">
        <v>69</v>
      </c>
      <c r="F22" s="9" t="s">
        <v>28</v>
      </c>
      <c r="G22" s="9">
        <v>65</v>
      </c>
      <c r="H22" s="9">
        <v>65</v>
      </c>
      <c r="I22" s="9">
        <v>66</v>
      </c>
      <c r="J22" s="9">
        <v>67</v>
      </c>
      <c r="K22" s="124">
        <f>'Izvori sredstava_22-27_pomoćno_'!K20</f>
        <v>431377.75418104592</v>
      </c>
      <c r="L22" s="124">
        <f>'Izvori sredstava_22-27_pomoćno_'!S20</f>
        <v>455269.44518184231</v>
      </c>
      <c r="M22" s="124">
        <f>'Izvori sredstava_22-27_pomoćno_'!AA20</f>
        <v>460578.709848686</v>
      </c>
      <c r="N22" s="124">
        <f>'Izvori sredstava_22-27_pomoćno_'!AI20</f>
        <v>460578.709848686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45" customHeight="1">
      <c r="A23" s="123"/>
      <c r="B23" s="123"/>
      <c r="C23" s="123"/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23"/>
      <c r="L23" s="123"/>
      <c r="M23" s="123"/>
      <c r="N23" s="12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45" customHeight="1">
      <c r="A24" s="11" t="s">
        <v>70</v>
      </c>
      <c r="B24" s="14" t="s">
        <v>71</v>
      </c>
      <c r="C24" s="11" t="s">
        <v>72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45" customHeight="1">
      <c r="A25" s="11" t="s">
        <v>73</v>
      </c>
      <c r="B25" s="15" t="s">
        <v>74</v>
      </c>
      <c r="C25" s="11" t="s">
        <v>50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45" customHeight="1">
      <c r="A26" s="11" t="s">
        <v>75</v>
      </c>
      <c r="B26" s="15" t="s">
        <v>74</v>
      </c>
      <c r="C26" s="11" t="s">
        <v>55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45" customHeight="1">
      <c r="A27" s="125" t="s">
        <v>76</v>
      </c>
      <c r="B27" s="125" t="s">
        <v>77</v>
      </c>
      <c r="C27" s="136" t="s">
        <v>18</v>
      </c>
      <c r="D27" s="16" t="s">
        <v>78</v>
      </c>
      <c r="E27" s="16" t="s">
        <v>79</v>
      </c>
      <c r="F27" s="16" t="s">
        <v>80</v>
      </c>
      <c r="G27" s="16" t="s">
        <v>81</v>
      </c>
      <c r="H27" s="16" t="s">
        <v>82</v>
      </c>
      <c r="I27" s="16" t="s">
        <v>83</v>
      </c>
      <c r="J27" s="16" t="s">
        <v>84</v>
      </c>
      <c r="K27" s="129">
        <f>'Izvori sredstava_22-27_pomoćno_'!K24</f>
        <v>139753.11919299178</v>
      </c>
      <c r="L27" s="129">
        <f>'Izvori sredstava_22-27_pomoćno_'!S24</f>
        <v>131483.93947438279</v>
      </c>
      <c r="M27" s="129">
        <f>'Izvori sredstava_22-27_pomoćno_'!AA24</f>
        <v>39408.016989646931</v>
      </c>
      <c r="N27" s="129">
        <f>'Izvori sredstava_22-27_pomoćno_'!AI24</f>
        <v>309264.66684364219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45" customHeight="1">
      <c r="A28" s="123"/>
      <c r="B28" s="123"/>
      <c r="C28" s="123"/>
      <c r="D28" s="7" t="s">
        <v>85</v>
      </c>
      <c r="E28" s="7" t="s">
        <v>86</v>
      </c>
      <c r="F28" s="7" t="s">
        <v>87</v>
      </c>
      <c r="G28" s="7" t="s">
        <v>88</v>
      </c>
      <c r="H28" s="7" t="s">
        <v>89</v>
      </c>
      <c r="I28" s="7" t="s">
        <v>90</v>
      </c>
      <c r="J28" s="7" t="s">
        <v>91</v>
      </c>
      <c r="K28" s="130"/>
      <c r="L28" s="130"/>
      <c r="M28" s="130"/>
      <c r="N28" s="13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45" customHeight="1">
      <c r="A29" s="122" t="s">
        <v>92</v>
      </c>
      <c r="B29" s="122" t="s">
        <v>93</v>
      </c>
      <c r="C29" s="122" t="s">
        <v>18</v>
      </c>
      <c r="D29" s="9" t="s">
        <v>94</v>
      </c>
      <c r="E29" s="9" t="s">
        <v>95</v>
      </c>
      <c r="F29" s="9" t="s">
        <v>87</v>
      </c>
      <c r="G29" s="9">
        <v>0</v>
      </c>
      <c r="H29" s="9">
        <v>0</v>
      </c>
      <c r="I29" s="9">
        <v>0</v>
      </c>
      <c r="J29" s="9">
        <v>10</v>
      </c>
      <c r="K29" s="124">
        <f>'Izvori sredstava_22-27_pomoćno_'!K25</f>
        <v>0</v>
      </c>
      <c r="L29" s="124">
        <f>'Izvori sredstava_22-27_pomoćno_'!S25</f>
        <v>0</v>
      </c>
      <c r="M29" s="124">
        <f>'Izvori sredstava_22-27_pomoćno_'!AA25</f>
        <v>0</v>
      </c>
      <c r="N29" s="124">
        <f>'Izvori sredstava_22-27_pomoćno_'!AI25</f>
        <v>265463.23334218212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45" customHeight="1">
      <c r="A30" s="123"/>
      <c r="B30" s="123"/>
      <c r="C30" s="123"/>
      <c r="D30" s="10" t="s">
        <v>18</v>
      </c>
      <c r="E30" s="10" t="s">
        <v>18</v>
      </c>
      <c r="F30" s="10" t="s">
        <v>18</v>
      </c>
      <c r="G30" s="10" t="s">
        <v>18</v>
      </c>
      <c r="H30" s="10" t="s">
        <v>18</v>
      </c>
      <c r="I30" s="10" t="s">
        <v>18</v>
      </c>
      <c r="J30" s="10" t="s">
        <v>18</v>
      </c>
      <c r="K30" s="123"/>
      <c r="L30" s="123"/>
      <c r="M30" s="123"/>
      <c r="N30" s="123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45" customHeight="1">
      <c r="A31" s="11" t="s">
        <v>96</v>
      </c>
      <c r="B31" s="11" t="s">
        <v>97</v>
      </c>
      <c r="C31" s="11" t="s">
        <v>55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45" customHeight="1">
      <c r="A32" s="122" t="s">
        <v>98</v>
      </c>
      <c r="B32" s="122" t="s">
        <v>99</v>
      </c>
      <c r="C32" s="122" t="s">
        <v>18</v>
      </c>
      <c r="D32" s="9" t="s">
        <v>100</v>
      </c>
      <c r="E32" s="9" t="s">
        <v>101</v>
      </c>
      <c r="F32" s="9" t="s">
        <v>21</v>
      </c>
      <c r="G32" s="17" t="s">
        <v>102</v>
      </c>
      <c r="H32" s="17" t="s">
        <v>102</v>
      </c>
      <c r="I32" s="17" t="s">
        <v>102</v>
      </c>
      <c r="J32" s="17">
        <v>292</v>
      </c>
      <c r="K32" s="124">
        <f>'Izvori sredstava_22-27_pomoćno_'!K27</f>
        <v>139753.11919299178</v>
      </c>
      <c r="L32" s="124">
        <f>'Izvori sredstava_22-27_pomoćno_'!S27</f>
        <v>131483.93947438279</v>
      </c>
      <c r="M32" s="124">
        <f>'Izvori sredstava_22-27_pomoćno_'!AA27</f>
        <v>39408.016989646931</v>
      </c>
      <c r="N32" s="124">
        <f>'Izvori sredstava_22-27_pomoćno_'!AI27</f>
        <v>43801.433501460051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45" customHeight="1">
      <c r="A33" s="123"/>
      <c r="B33" s="123"/>
      <c r="C33" s="123"/>
      <c r="D33" s="10" t="s">
        <v>18</v>
      </c>
      <c r="E33" s="10" t="s">
        <v>18</v>
      </c>
      <c r="F33" s="10" t="s">
        <v>18</v>
      </c>
      <c r="G33" s="10" t="s">
        <v>18</v>
      </c>
      <c r="H33" s="10" t="s">
        <v>18</v>
      </c>
      <c r="I33" s="10" t="s">
        <v>18</v>
      </c>
      <c r="J33" s="10" t="s">
        <v>18</v>
      </c>
      <c r="K33" s="123"/>
      <c r="L33" s="123"/>
      <c r="M33" s="123"/>
      <c r="N33" s="123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45" customHeight="1">
      <c r="A34" s="11" t="s">
        <v>103</v>
      </c>
      <c r="B34" s="14" t="s">
        <v>104</v>
      </c>
      <c r="C34" s="11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45" customHeight="1">
      <c r="A35" s="11" t="s">
        <v>105</v>
      </c>
      <c r="B35" s="14" t="s">
        <v>106</v>
      </c>
      <c r="C35" s="11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45" customHeight="1">
      <c r="A36" s="11" t="s">
        <v>107</v>
      </c>
      <c r="B36" s="14" t="s">
        <v>108</v>
      </c>
      <c r="C36" s="18" t="s">
        <v>55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45" customHeight="1">
      <c r="A37" s="11" t="s">
        <v>109</v>
      </c>
      <c r="B37" s="14" t="s">
        <v>110</v>
      </c>
      <c r="C37" s="18" t="s">
        <v>45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45" customHeight="1">
      <c r="A38" s="125" t="s">
        <v>111</v>
      </c>
      <c r="B38" s="125" t="s">
        <v>112</v>
      </c>
      <c r="C38" s="125" t="s">
        <v>18</v>
      </c>
      <c r="D38" s="7" t="s">
        <v>113</v>
      </c>
      <c r="E38" s="7" t="s">
        <v>114</v>
      </c>
      <c r="F38" s="7" t="s">
        <v>21</v>
      </c>
      <c r="G38" s="7" t="s">
        <v>115</v>
      </c>
      <c r="H38" s="7" t="s">
        <v>116</v>
      </c>
      <c r="I38" s="7" t="s">
        <v>117</v>
      </c>
      <c r="J38" s="7" t="s">
        <v>118</v>
      </c>
      <c r="K38" s="129">
        <f>'Izvori sredstava_22-27_pomoćno_'!K32</f>
        <v>49121.980355720734</v>
      </c>
      <c r="L38" s="129">
        <f>'Izvori sredstava_22-27_pomoćno_'!S32</f>
        <v>484470.40084948239</v>
      </c>
      <c r="M38" s="129">
        <f>'Izvori sredstava_22-27_pomoćno_'!AA32</f>
        <v>663658.08335545531</v>
      </c>
      <c r="N38" s="129">
        <f>'Izvori sredstava_22-27_pomoćno_'!AI32</f>
        <v>1186620.6530395541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45" customHeight="1">
      <c r="A39" s="123"/>
      <c r="B39" s="123"/>
      <c r="C39" s="123"/>
      <c r="D39" s="19" t="s">
        <v>18</v>
      </c>
      <c r="E39" s="19" t="s">
        <v>18</v>
      </c>
      <c r="F39" s="19" t="s">
        <v>18</v>
      </c>
      <c r="G39" s="19" t="s">
        <v>18</v>
      </c>
      <c r="H39" s="19" t="s">
        <v>18</v>
      </c>
      <c r="I39" s="19" t="s">
        <v>18</v>
      </c>
      <c r="J39" s="19" t="s">
        <v>18</v>
      </c>
      <c r="K39" s="130"/>
      <c r="L39" s="130"/>
      <c r="M39" s="130"/>
      <c r="N39" s="13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45" customHeight="1">
      <c r="A40" s="122" t="s">
        <v>119</v>
      </c>
      <c r="B40" s="122" t="s">
        <v>120</v>
      </c>
      <c r="C40" s="122" t="s">
        <v>18</v>
      </c>
      <c r="D40" s="9" t="s">
        <v>121</v>
      </c>
      <c r="E40" s="9" t="s">
        <v>122</v>
      </c>
      <c r="F40" s="9" t="s">
        <v>28</v>
      </c>
      <c r="G40" s="9">
        <v>25</v>
      </c>
      <c r="H40" s="9">
        <v>25</v>
      </c>
      <c r="I40" s="9">
        <v>26</v>
      </c>
      <c r="J40" s="9">
        <v>27</v>
      </c>
      <c r="K40" s="124">
        <f>'Izvori sredstava_22-27_pomoćno_'!K33</f>
        <v>49121.980355720734</v>
      </c>
      <c r="L40" s="124">
        <f>'Izvori sredstava_22-27_pomoćno_'!S33</f>
        <v>476506.50384921691</v>
      </c>
      <c r="M40" s="124">
        <f>'Izvori sredstava_22-27_pomoćno_'!AA33</f>
        <v>331829.04167772766</v>
      </c>
      <c r="N40" s="124">
        <f>'Izvori sredstava_22-27_pomoćno_'!AI33</f>
        <v>663658.08335545531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45" customHeight="1">
      <c r="A41" s="123"/>
      <c r="B41" s="123"/>
      <c r="C41" s="123"/>
      <c r="D41" s="9" t="s">
        <v>123</v>
      </c>
      <c r="E41" s="9" t="s">
        <v>124</v>
      </c>
      <c r="F41" s="9" t="s">
        <v>28</v>
      </c>
      <c r="G41" s="9">
        <v>22</v>
      </c>
      <c r="H41" s="9">
        <v>22</v>
      </c>
      <c r="I41" s="9">
        <v>23</v>
      </c>
      <c r="J41" s="9">
        <v>24</v>
      </c>
      <c r="K41" s="123"/>
      <c r="L41" s="123"/>
      <c r="M41" s="123"/>
      <c r="N41" s="123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45" customHeight="1">
      <c r="A42" s="11" t="s">
        <v>125</v>
      </c>
      <c r="B42" s="15" t="s">
        <v>126</v>
      </c>
      <c r="C42" s="18" t="s">
        <v>127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45" customHeight="1">
      <c r="A43" s="11" t="s">
        <v>128</v>
      </c>
      <c r="B43" s="15" t="s">
        <v>129</v>
      </c>
      <c r="C43" s="18" t="s">
        <v>127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45" customHeight="1">
      <c r="A44" s="11" t="s">
        <v>130</v>
      </c>
      <c r="B44" s="12" t="s">
        <v>131</v>
      </c>
      <c r="C44" s="12" t="s">
        <v>45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90" customHeight="1">
      <c r="A45" s="122" t="s">
        <v>132</v>
      </c>
      <c r="B45" s="122" t="s">
        <v>133</v>
      </c>
      <c r="C45" s="122" t="s">
        <v>18</v>
      </c>
      <c r="D45" s="9" t="s">
        <v>134</v>
      </c>
      <c r="E45" s="9" t="s">
        <v>135</v>
      </c>
      <c r="F45" s="9" t="s">
        <v>136</v>
      </c>
      <c r="G45" s="9" t="s">
        <v>137</v>
      </c>
      <c r="H45" s="9" t="s">
        <v>138</v>
      </c>
      <c r="I45" s="9" t="s">
        <v>139</v>
      </c>
      <c r="J45" s="9" t="s">
        <v>140</v>
      </c>
      <c r="K45" s="124">
        <f>'Izvori sredstava_22-27_pomoćno_'!K37</f>
        <v>0</v>
      </c>
      <c r="L45" s="124">
        <f>'Izvori sredstava_22-27_pomoćno_'!S37</f>
        <v>7963.8970002654632</v>
      </c>
      <c r="M45" s="124">
        <f>'Izvori sredstava_22-27_pomoćno_'!AA37</f>
        <v>331829.04167772766</v>
      </c>
      <c r="N45" s="124">
        <f>'Izvori sredstava_22-27_pomoćno_'!AI37</f>
        <v>522962.56968409877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45" customHeight="1">
      <c r="A46" s="123"/>
      <c r="B46" s="123"/>
      <c r="C46" s="123"/>
      <c r="D46" s="9" t="s">
        <v>141</v>
      </c>
      <c r="E46" s="9" t="s">
        <v>142</v>
      </c>
      <c r="F46" s="9" t="s">
        <v>28</v>
      </c>
      <c r="G46" s="9">
        <v>26</v>
      </c>
      <c r="H46" s="9">
        <v>27</v>
      </c>
      <c r="I46" s="9">
        <v>28</v>
      </c>
      <c r="J46" s="9">
        <v>29</v>
      </c>
      <c r="K46" s="123"/>
      <c r="L46" s="123"/>
      <c r="M46" s="123"/>
      <c r="N46" s="123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45" customHeight="1">
      <c r="A47" s="11" t="s">
        <v>143</v>
      </c>
      <c r="B47" s="12" t="s">
        <v>144</v>
      </c>
      <c r="C47" s="12" t="s">
        <v>55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45" customHeight="1">
      <c r="A48" s="11" t="s">
        <v>145</v>
      </c>
      <c r="B48" s="12" t="s">
        <v>146</v>
      </c>
      <c r="C48" s="11" t="s">
        <v>42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45" customHeight="1">
      <c r="A49" s="125" t="s">
        <v>147</v>
      </c>
      <c r="B49" s="125" t="s">
        <v>148</v>
      </c>
      <c r="C49" s="125" t="s">
        <v>18</v>
      </c>
      <c r="D49" s="7" t="s">
        <v>149</v>
      </c>
      <c r="E49" s="7" t="s">
        <v>150</v>
      </c>
      <c r="F49" s="7" t="s">
        <v>87</v>
      </c>
      <c r="G49" s="7" t="s">
        <v>151</v>
      </c>
      <c r="H49" s="7">
        <v>12</v>
      </c>
      <c r="I49" s="7">
        <v>14</v>
      </c>
      <c r="J49" s="7">
        <v>16</v>
      </c>
      <c r="K49" s="129">
        <f>'Izvori sredstava_22-27_pomoćno_'!K40</f>
        <v>1174155.724714627</v>
      </c>
      <c r="L49" s="129">
        <f>'Izvori sredstava_22-27_pomoćno_'!S40</f>
        <v>3857581.9936288823</v>
      </c>
      <c r="M49" s="129">
        <f>'Izvori sredstava_22-27_pomoćno_'!AA40</f>
        <v>7429434.823466951</v>
      </c>
      <c r="N49" s="129">
        <f>'Izvori sredstava_22-27_pomoćno_'!AI40</f>
        <v>7532848.5691531729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45" customHeight="1">
      <c r="A50" s="123"/>
      <c r="B50" s="123"/>
      <c r="C50" s="123"/>
      <c r="D50" s="19" t="s">
        <v>18</v>
      </c>
      <c r="E50" s="19" t="s">
        <v>18</v>
      </c>
      <c r="F50" s="19" t="s">
        <v>18</v>
      </c>
      <c r="G50" s="19" t="s">
        <v>18</v>
      </c>
      <c r="H50" s="19" t="s">
        <v>18</v>
      </c>
      <c r="I50" s="19" t="s">
        <v>18</v>
      </c>
      <c r="J50" s="19" t="s">
        <v>18</v>
      </c>
      <c r="K50" s="130"/>
      <c r="L50" s="130"/>
      <c r="M50" s="130"/>
      <c r="N50" s="13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73.5" customHeight="1">
      <c r="A51" s="122" t="s">
        <v>152</v>
      </c>
      <c r="B51" s="122" t="s">
        <v>153</v>
      </c>
      <c r="C51" s="122" t="s">
        <v>18</v>
      </c>
      <c r="D51" s="9" t="s">
        <v>154</v>
      </c>
      <c r="E51" s="9" t="s">
        <v>155</v>
      </c>
      <c r="F51" s="9" t="s">
        <v>28</v>
      </c>
      <c r="G51" s="9">
        <v>2</v>
      </c>
      <c r="H51" s="9">
        <v>2</v>
      </c>
      <c r="I51" s="9">
        <v>2</v>
      </c>
      <c r="J51" s="9">
        <v>5</v>
      </c>
      <c r="K51" s="124">
        <f>'Izvori sredstava_22-27_pomoćno_'!K41</f>
        <v>543481.44810193789</v>
      </c>
      <c r="L51" s="124">
        <f>'Izvori sredstava_22-27_pomoćno_'!S41</f>
        <v>2516295.5057074595</v>
      </c>
      <c r="M51" s="124">
        <f>'Izvori sredstava_22-27_pomoćno_'!AA41</f>
        <v>5850235.7937350683</v>
      </c>
      <c r="N51" s="124">
        <f>'Izvori sredstava_22-27_pomoćno_'!AI41</f>
        <v>5368653.0143350139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45" customHeight="1">
      <c r="A52" s="123"/>
      <c r="B52" s="123"/>
      <c r="C52" s="123"/>
      <c r="D52" s="9" t="s">
        <v>156</v>
      </c>
      <c r="E52" s="9" t="s">
        <v>157</v>
      </c>
      <c r="F52" s="9" t="s">
        <v>158</v>
      </c>
      <c r="G52" s="9">
        <v>0</v>
      </c>
      <c r="H52" s="9">
        <v>4.2</v>
      </c>
      <c r="I52" s="9">
        <v>6.3</v>
      </c>
      <c r="J52" s="9">
        <v>8.4</v>
      </c>
      <c r="K52" s="123"/>
      <c r="L52" s="123"/>
      <c r="M52" s="123"/>
      <c r="N52" s="123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45" customHeight="1">
      <c r="A53" s="12" t="s">
        <v>159</v>
      </c>
      <c r="B53" s="12" t="s">
        <v>160</v>
      </c>
      <c r="C53" s="12" t="s">
        <v>161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45" customHeight="1">
      <c r="A54" s="12" t="s">
        <v>162</v>
      </c>
      <c r="B54" s="12" t="s">
        <v>163</v>
      </c>
      <c r="C54" s="12" t="s">
        <v>164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45" customHeight="1">
      <c r="A55" s="12" t="s">
        <v>165</v>
      </c>
      <c r="B55" s="12" t="s">
        <v>166</v>
      </c>
      <c r="C55" s="12" t="s">
        <v>55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45" customHeight="1">
      <c r="A56" s="12" t="s">
        <v>167</v>
      </c>
      <c r="B56" s="12" t="s">
        <v>168</v>
      </c>
      <c r="C56" s="12" t="s">
        <v>36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45" customHeight="1">
      <c r="A57" s="12" t="s">
        <v>169</v>
      </c>
      <c r="B57" s="12" t="s">
        <v>170</v>
      </c>
      <c r="C57" s="20" t="s">
        <v>171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45" customHeight="1">
      <c r="A58" s="12" t="s">
        <v>172</v>
      </c>
      <c r="B58" s="12" t="s">
        <v>173</v>
      </c>
      <c r="C58" s="20" t="s">
        <v>39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45" customHeight="1">
      <c r="A59" s="12" t="s">
        <v>174</v>
      </c>
      <c r="B59" s="12" t="s">
        <v>175</v>
      </c>
      <c r="C59" s="20" t="s">
        <v>39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45" customHeight="1">
      <c r="A60" s="12" t="s">
        <v>176</v>
      </c>
      <c r="B60" s="12" t="s">
        <v>177</v>
      </c>
      <c r="C60" s="20" t="s">
        <v>42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45" customHeight="1">
      <c r="A61" s="12" t="s">
        <v>178</v>
      </c>
      <c r="B61" s="12" t="s">
        <v>179</v>
      </c>
      <c r="C61" s="20" t="s">
        <v>42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45" customHeight="1">
      <c r="A62" s="12" t="s">
        <v>180</v>
      </c>
      <c r="B62" s="12" t="s">
        <v>181</v>
      </c>
      <c r="C62" s="20" t="s">
        <v>42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45" customHeight="1">
      <c r="A63" s="12" t="s">
        <v>182</v>
      </c>
      <c r="B63" s="12" t="s">
        <v>183</v>
      </c>
      <c r="C63" s="20" t="s">
        <v>42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45" customHeight="1">
      <c r="A64" s="12" t="s">
        <v>184</v>
      </c>
      <c r="B64" s="12" t="s">
        <v>185</v>
      </c>
      <c r="C64" s="20" t="s">
        <v>42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45" customHeight="1">
      <c r="A65" s="12" t="s">
        <v>186</v>
      </c>
      <c r="B65" s="12" t="s">
        <v>187</v>
      </c>
      <c r="C65" s="20" t="s">
        <v>45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45" customHeight="1">
      <c r="A66" s="12" t="s">
        <v>188</v>
      </c>
      <c r="B66" s="12" t="s">
        <v>189</v>
      </c>
      <c r="C66" s="20" t="s">
        <v>45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45" customHeight="1">
      <c r="A67" s="12" t="s">
        <v>190</v>
      </c>
      <c r="B67" s="12" t="s">
        <v>191</v>
      </c>
      <c r="C67" s="20" t="s">
        <v>45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45" customHeight="1">
      <c r="A68" s="12" t="s">
        <v>192</v>
      </c>
      <c r="B68" s="12" t="s">
        <v>193</v>
      </c>
      <c r="C68" s="20" t="s">
        <v>45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45" customHeight="1">
      <c r="A69" s="12" t="s">
        <v>194</v>
      </c>
      <c r="B69" s="12" t="s">
        <v>195</v>
      </c>
      <c r="C69" s="20" t="s">
        <v>164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45" customHeight="1">
      <c r="A70" s="12" t="s">
        <v>196</v>
      </c>
      <c r="B70" s="12" t="s">
        <v>197</v>
      </c>
      <c r="C70" s="20" t="s">
        <v>164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45" customHeight="1">
      <c r="A71" s="12" t="s">
        <v>198</v>
      </c>
      <c r="B71" s="12" t="s">
        <v>199</v>
      </c>
      <c r="C71" s="20" t="s">
        <v>200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45" customHeight="1">
      <c r="A72" s="12" t="s">
        <v>201</v>
      </c>
      <c r="B72" s="12" t="s">
        <v>202</v>
      </c>
      <c r="C72" s="20" t="s">
        <v>50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45" customHeight="1">
      <c r="A73" s="11" t="s">
        <v>203</v>
      </c>
      <c r="B73" s="11" t="s">
        <v>204</v>
      </c>
      <c r="C73" s="18" t="s">
        <v>50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45" customHeight="1">
      <c r="A74" s="12" t="s">
        <v>205</v>
      </c>
      <c r="B74" s="12" t="s">
        <v>206</v>
      </c>
      <c r="C74" s="20" t="s">
        <v>50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45" customHeight="1">
      <c r="A75" s="12" t="s">
        <v>207</v>
      </c>
      <c r="B75" s="12" t="s">
        <v>208</v>
      </c>
      <c r="C75" s="20" t="s">
        <v>55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45" customHeight="1">
      <c r="A76" s="12" t="s">
        <v>209</v>
      </c>
      <c r="B76" s="12" t="s">
        <v>210</v>
      </c>
      <c r="C76" s="20" t="s">
        <v>55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45" customHeight="1">
      <c r="A77" s="12" t="s">
        <v>211</v>
      </c>
      <c r="B77" s="12" t="s">
        <v>212</v>
      </c>
      <c r="C77" s="20" t="s">
        <v>39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45" customHeight="1">
      <c r="A78" s="12" t="s">
        <v>213</v>
      </c>
      <c r="B78" s="12" t="s">
        <v>214</v>
      </c>
      <c r="C78" s="20" t="s">
        <v>39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45" customHeight="1">
      <c r="A79" s="12" t="s">
        <v>215</v>
      </c>
      <c r="B79" s="12" t="s">
        <v>216</v>
      </c>
      <c r="C79" s="12" t="s">
        <v>36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45" customHeight="1">
      <c r="A80" s="12" t="s">
        <v>217</v>
      </c>
      <c r="B80" s="12" t="s">
        <v>218</v>
      </c>
      <c r="C80" s="12" t="s">
        <v>36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45" customHeight="1">
      <c r="A81" s="12" t="s">
        <v>219</v>
      </c>
      <c r="B81" s="12" t="s">
        <v>220</v>
      </c>
      <c r="C81" s="20" t="s">
        <v>50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45" customHeight="1">
      <c r="A82" s="12" t="s">
        <v>221</v>
      </c>
      <c r="B82" s="12" t="s">
        <v>222</v>
      </c>
      <c r="C82" s="20" t="s">
        <v>55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45" customHeight="1">
      <c r="A83" s="11" t="s">
        <v>223</v>
      </c>
      <c r="B83" s="18" t="s">
        <v>224</v>
      </c>
      <c r="C83" s="18" t="s">
        <v>42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45" customHeight="1">
      <c r="A84" s="127" t="s">
        <v>225</v>
      </c>
      <c r="B84" s="127" t="s">
        <v>226</v>
      </c>
      <c r="C84" s="127" t="s">
        <v>18</v>
      </c>
      <c r="D84" s="21" t="s">
        <v>227</v>
      </c>
      <c r="E84" s="21" t="s">
        <v>228</v>
      </c>
      <c r="F84" s="21" t="s">
        <v>158</v>
      </c>
      <c r="G84" s="21">
        <v>6</v>
      </c>
      <c r="H84" s="21">
        <v>6</v>
      </c>
      <c r="I84" s="21">
        <v>7</v>
      </c>
      <c r="J84" s="21">
        <v>8</v>
      </c>
      <c r="K84" s="128">
        <f>'Izvori sredstava_22-27_pomoćno_'!K73</f>
        <v>630674.27661268925</v>
      </c>
      <c r="L84" s="124">
        <f>'Izvori sredstava_22-27_pomoćno_'!S73</f>
        <v>1341286.4879214228</v>
      </c>
      <c r="M84" s="124">
        <f>'Izvori sredstava_22-27_pomoćno_'!AA73</f>
        <v>1579199.0297318823</v>
      </c>
      <c r="N84" s="124">
        <f>'Izvori sredstava_22-27_pomoćno_'!AI73</f>
        <v>2164195.554818158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45" customHeight="1">
      <c r="A85" s="123"/>
      <c r="B85" s="123"/>
      <c r="C85" s="123"/>
      <c r="D85" s="22" t="s">
        <v>18</v>
      </c>
      <c r="E85" s="22" t="s">
        <v>18</v>
      </c>
      <c r="F85" s="22" t="s">
        <v>18</v>
      </c>
      <c r="G85" s="22" t="s">
        <v>18</v>
      </c>
      <c r="H85" s="22" t="s">
        <v>18</v>
      </c>
      <c r="I85" s="22" t="s">
        <v>18</v>
      </c>
      <c r="J85" s="22" t="s">
        <v>18</v>
      </c>
      <c r="K85" s="123"/>
      <c r="L85" s="123"/>
      <c r="M85" s="123"/>
      <c r="N85" s="123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45" customHeight="1">
      <c r="A86" s="11" t="s">
        <v>229</v>
      </c>
      <c r="B86" s="12" t="s">
        <v>230</v>
      </c>
      <c r="C86" s="12" t="s">
        <v>55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45" customHeight="1">
      <c r="A87" s="11" t="s">
        <v>231</v>
      </c>
      <c r="B87" s="12" t="s">
        <v>232</v>
      </c>
      <c r="C87" s="12" t="s">
        <v>171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45" customHeight="1">
      <c r="A88" s="11" t="s">
        <v>233</v>
      </c>
      <c r="B88" s="12" t="s">
        <v>234</v>
      </c>
      <c r="C88" s="12" t="s">
        <v>39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45" customHeight="1">
      <c r="A89" s="11" t="s">
        <v>235</v>
      </c>
      <c r="B89" s="12" t="s">
        <v>236</v>
      </c>
      <c r="C89" s="12" t="s">
        <v>39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45" customHeight="1">
      <c r="A90" s="11" t="s">
        <v>237</v>
      </c>
      <c r="B90" s="14" t="s">
        <v>238</v>
      </c>
      <c r="C90" s="12" t="s">
        <v>42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45" customHeight="1">
      <c r="A91" s="11" t="s">
        <v>239</v>
      </c>
      <c r="B91" s="12" t="s">
        <v>240</v>
      </c>
      <c r="C91" s="12" t="s">
        <v>45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45" customHeight="1">
      <c r="A92" s="11" t="s">
        <v>241</v>
      </c>
      <c r="B92" s="14" t="s">
        <v>238</v>
      </c>
      <c r="C92" s="12" t="s">
        <v>45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45" customHeight="1">
      <c r="A93" s="11" t="s">
        <v>242</v>
      </c>
      <c r="B93" s="12" t="s">
        <v>243</v>
      </c>
      <c r="C93" s="12" t="s">
        <v>45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45" customHeight="1">
      <c r="A94" s="11" t="s">
        <v>244</v>
      </c>
      <c r="B94" s="12" t="s">
        <v>245</v>
      </c>
      <c r="C94" s="12" t="s">
        <v>246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45" customHeight="1">
      <c r="A95" s="11" t="s">
        <v>247</v>
      </c>
      <c r="B95" s="12" t="s">
        <v>248</v>
      </c>
      <c r="C95" s="12" t="s">
        <v>246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45" customHeight="1">
      <c r="A96" s="11" t="s">
        <v>249</v>
      </c>
      <c r="B96" s="14" t="s">
        <v>250</v>
      </c>
      <c r="C96" s="12" t="s">
        <v>200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45" customHeight="1">
      <c r="A97" s="11" t="s">
        <v>251</v>
      </c>
      <c r="B97" s="12" t="s">
        <v>252</v>
      </c>
      <c r="C97" s="12" t="s">
        <v>50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45" customHeight="1">
      <c r="A98" s="11" t="s">
        <v>253</v>
      </c>
      <c r="B98" s="14" t="s">
        <v>250</v>
      </c>
      <c r="C98" s="12" t="s">
        <v>55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45" customHeight="1">
      <c r="A99" s="11" t="s">
        <v>254</v>
      </c>
      <c r="B99" s="12" t="s">
        <v>255</v>
      </c>
      <c r="C99" s="12" t="s">
        <v>246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45" customHeight="1">
      <c r="A100" s="11" t="s">
        <v>256</v>
      </c>
      <c r="B100" s="12" t="s">
        <v>257</v>
      </c>
      <c r="C100" s="12" t="s">
        <v>50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69" customHeight="1">
      <c r="A101" s="125" t="s">
        <v>258</v>
      </c>
      <c r="B101" s="125" t="s">
        <v>259</v>
      </c>
      <c r="C101" s="125" t="s">
        <v>18</v>
      </c>
      <c r="D101" s="7" t="s">
        <v>260</v>
      </c>
      <c r="E101" s="19" t="s">
        <v>261</v>
      </c>
      <c r="F101" s="7" t="s">
        <v>262</v>
      </c>
      <c r="G101" s="7" t="s">
        <v>263</v>
      </c>
      <c r="H101" s="7" t="s">
        <v>264</v>
      </c>
      <c r="I101" s="7" t="s">
        <v>265</v>
      </c>
      <c r="J101" s="7" t="s">
        <v>266</v>
      </c>
      <c r="K101" s="129">
        <f>'Izvori sredstava_22-27_pomoćno_'!K89</f>
        <v>181152.11043270509</v>
      </c>
      <c r="L101" s="129">
        <f>'Izvori sredstava_22-27_pomoćno_'!S89</f>
        <v>201884.78895672952</v>
      </c>
      <c r="M101" s="129">
        <f>'Izvori sredstava_22-27_pomoćno_'!AA89</f>
        <v>338598.35412795329</v>
      </c>
      <c r="N101" s="129">
        <f>'Izvori sredstava_22-27_pomoćno_'!AI89</f>
        <v>205866.73745686223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45" customHeight="1">
      <c r="A102" s="123"/>
      <c r="B102" s="123"/>
      <c r="C102" s="123"/>
      <c r="D102" s="19" t="s">
        <v>18</v>
      </c>
      <c r="E102" s="19" t="s">
        <v>18</v>
      </c>
      <c r="F102" s="19" t="s">
        <v>18</v>
      </c>
      <c r="G102" s="19" t="s">
        <v>18</v>
      </c>
      <c r="H102" s="19" t="s">
        <v>18</v>
      </c>
      <c r="I102" s="19" t="s">
        <v>18</v>
      </c>
      <c r="J102" s="19" t="s">
        <v>18</v>
      </c>
      <c r="K102" s="130"/>
      <c r="L102" s="130"/>
      <c r="M102" s="130"/>
      <c r="N102" s="13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60.75" customHeight="1">
      <c r="A103" s="122" t="s">
        <v>267</v>
      </c>
      <c r="B103" s="122" t="s">
        <v>268</v>
      </c>
      <c r="C103" s="122" t="s">
        <v>18</v>
      </c>
      <c r="D103" s="9" t="s">
        <v>269</v>
      </c>
      <c r="E103" s="9" t="s">
        <v>270</v>
      </c>
      <c r="F103" s="9" t="s">
        <v>28</v>
      </c>
      <c r="G103" s="9">
        <v>0</v>
      </c>
      <c r="H103" s="9">
        <v>1</v>
      </c>
      <c r="I103" s="9">
        <v>2</v>
      </c>
      <c r="J103" s="9">
        <v>3</v>
      </c>
      <c r="K103" s="124">
        <f>'Izvori sredstava_22-27_pomoćno_'!K90</f>
        <v>181152.11043270509</v>
      </c>
      <c r="L103" s="124">
        <f>'Izvori sredstava_22-27_pomoćno_'!S90</f>
        <v>201884.78895672952</v>
      </c>
      <c r="M103" s="124">
        <f>'Izvori sredstava_22-27_pomoćno_'!AA90</f>
        <v>338598.35412795329</v>
      </c>
      <c r="N103" s="124">
        <f>'Izvori sredstava_22-27_pomoćno_'!AI90</f>
        <v>205866.73745686223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66" customHeight="1">
      <c r="A104" s="123"/>
      <c r="B104" s="123"/>
      <c r="C104" s="123"/>
      <c r="D104" s="9" t="s">
        <v>271</v>
      </c>
      <c r="E104" s="9" t="s">
        <v>272</v>
      </c>
      <c r="F104" s="9" t="s">
        <v>262</v>
      </c>
      <c r="G104" s="9" t="s">
        <v>273</v>
      </c>
      <c r="H104" s="9">
        <v>0.3</v>
      </c>
      <c r="I104" s="9">
        <v>0.4</v>
      </c>
      <c r="J104" s="9">
        <v>0.5</v>
      </c>
      <c r="K104" s="123"/>
      <c r="L104" s="123"/>
      <c r="M104" s="123"/>
      <c r="N104" s="123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45" customHeight="1">
      <c r="A105" s="11" t="s">
        <v>274</v>
      </c>
      <c r="B105" s="14" t="s">
        <v>275</v>
      </c>
      <c r="C105" s="12" t="s">
        <v>36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45" customHeight="1">
      <c r="A106" s="11" t="s">
        <v>276</v>
      </c>
      <c r="B106" s="12" t="s">
        <v>277</v>
      </c>
      <c r="C106" s="11" t="s">
        <v>127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45" customHeight="1">
      <c r="A107" s="11" t="s">
        <v>278</v>
      </c>
      <c r="B107" s="12" t="s">
        <v>277</v>
      </c>
      <c r="C107" s="11" t="s">
        <v>55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45" customHeight="1">
      <c r="A108" s="11" t="s">
        <v>279</v>
      </c>
      <c r="B108" s="14" t="s">
        <v>280</v>
      </c>
      <c r="C108" s="11" t="s">
        <v>127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45" customHeight="1">
      <c r="A109" s="11" t="s">
        <v>281</v>
      </c>
      <c r="B109" s="14" t="s">
        <v>280</v>
      </c>
      <c r="C109" s="11" t="s">
        <v>55</v>
      </c>
      <c r="D109" s="13"/>
      <c r="E109" s="13"/>
      <c r="F109" s="13"/>
      <c r="G109" s="13"/>
      <c r="H109" s="13"/>
      <c r="I109" s="13"/>
      <c r="J109" s="13"/>
      <c r="K109" s="23"/>
      <c r="L109" s="23"/>
      <c r="M109" s="23"/>
      <c r="N109" s="23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65.25" customHeight="1">
      <c r="A110" s="125" t="s">
        <v>282</v>
      </c>
      <c r="B110" s="125" t="s">
        <v>283</v>
      </c>
      <c r="C110" s="125" t="s">
        <v>18</v>
      </c>
      <c r="D110" s="7" t="s">
        <v>284</v>
      </c>
      <c r="E110" s="7" t="s">
        <v>285</v>
      </c>
      <c r="F110" s="7" t="s">
        <v>286</v>
      </c>
      <c r="G110" s="7" t="s">
        <v>287</v>
      </c>
      <c r="H110" s="24">
        <v>1326</v>
      </c>
      <c r="I110" s="24">
        <v>1339</v>
      </c>
      <c r="J110" s="25">
        <v>1352</v>
      </c>
      <c r="K110" s="126">
        <f>'Izvori sredstava_22-27_pomoćno_'!K96</f>
        <v>37389793.956729494</v>
      </c>
      <c r="L110" s="126">
        <f>'Izvori sredstava_22-27_pomoćno_'!S96</f>
        <v>15048480.222989118</v>
      </c>
      <c r="M110" s="126">
        <f>'Izvori sredstava_22-27_pomoćno_'!AA96</f>
        <v>1150783.1165383593</v>
      </c>
      <c r="N110" s="126">
        <f>'Izvori sredstava_22-27_pomoćno_'!AI96</f>
        <v>4111039.7929386785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45" customHeight="1">
      <c r="A111" s="123"/>
      <c r="B111" s="123"/>
      <c r="C111" s="123"/>
      <c r="D111" s="7" t="s">
        <v>288</v>
      </c>
      <c r="E111" s="7" t="s">
        <v>289</v>
      </c>
      <c r="F111" s="7" t="s">
        <v>262</v>
      </c>
      <c r="G111" s="7" t="s">
        <v>290</v>
      </c>
      <c r="H111" s="26">
        <v>0.79</v>
      </c>
      <c r="I111" s="26">
        <v>0.83</v>
      </c>
      <c r="J111" s="27">
        <v>0.87</v>
      </c>
      <c r="K111" s="123"/>
      <c r="L111" s="123"/>
      <c r="M111" s="123"/>
      <c r="N111" s="123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45" customHeight="1">
      <c r="A112" s="122" t="s">
        <v>291</v>
      </c>
      <c r="B112" s="122" t="s">
        <v>292</v>
      </c>
      <c r="C112" s="122" t="s">
        <v>18</v>
      </c>
      <c r="D112" s="9" t="s">
        <v>293</v>
      </c>
      <c r="E112" s="9" t="s">
        <v>294</v>
      </c>
      <c r="F112" s="9" t="s">
        <v>28</v>
      </c>
      <c r="G112" s="9">
        <v>0</v>
      </c>
      <c r="H112" s="9">
        <v>1</v>
      </c>
      <c r="I112" s="9">
        <v>1</v>
      </c>
      <c r="J112" s="9">
        <v>1</v>
      </c>
      <c r="K112" s="131">
        <f>'Izvori sredstava_22-27_pomoćno_'!K97</f>
        <v>1428797.7940005311</v>
      </c>
      <c r="L112" s="124">
        <f>'Izvori sredstava_22-27_pomoćno_'!S97</f>
        <v>288027.60817626759</v>
      </c>
      <c r="M112" s="124">
        <f>'Izvori sredstava_22-27_pomoćno_'!AA97</f>
        <v>22564.37483408548</v>
      </c>
      <c r="N112" s="124">
        <f>'Izvori sredstava_22-27_pomoćno_'!AI97</f>
        <v>973264.37483408547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45" customHeight="1">
      <c r="A113" s="123"/>
      <c r="B113" s="123"/>
      <c r="C113" s="123"/>
      <c r="D113" s="10" t="s">
        <v>18</v>
      </c>
      <c r="E113" s="10" t="s">
        <v>18</v>
      </c>
      <c r="F113" s="10" t="s">
        <v>18</v>
      </c>
      <c r="G113" s="10" t="s">
        <v>18</v>
      </c>
      <c r="H113" s="10" t="s">
        <v>18</v>
      </c>
      <c r="I113" s="10" t="s">
        <v>18</v>
      </c>
      <c r="J113" s="10" t="s">
        <v>18</v>
      </c>
      <c r="K113" s="123"/>
      <c r="L113" s="123"/>
      <c r="M113" s="123"/>
      <c r="N113" s="123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45" customHeight="1">
      <c r="A114" s="11" t="s">
        <v>295</v>
      </c>
      <c r="B114" s="14" t="s">
        <v>296</v>
      </c>
      <c r="C114" s="11" t="s">
        <v>161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45" customHeight="1">
      <c r="A115" s="11" t="s">
        <v>297</v>
      </c>
      <c r="B115" s="14" t="s">
        <v>298</v>
      </c>
      <c r="C115" s="12" t="s">
        <v>36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45" customHeight="1">
      <c r="A116" s="11" t="s">
        <v>299</v>
      </c>
      <c r="B116" s="14" t="s">
        <v>298</v>
      </c>
      <c r="C116" s="11" t="s">
        <v>55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45" customHeight="1">
      <c r="A117" s="11" t="s">
        <v>300</v>
      </c>
      <c r="B117" s="11" t="s">
        <v>301</v>
      </c>
      <c r="C117" s="11" t="s">
        <v>55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45" customHeight="1">
      <c r="A118" s="11" t="s">
        <v>302</v>
      </c>
      <c r="B118" s="12" t="s">
        <v>303</v>
      </c>
      <c r="C118" s="11" t="s">
        <v>246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45" customHeight="1">
      <c r="A119" s="11" t="s">
        <v>304</v>
      </c>
      <c r="B119" s="11" t="s">
        <v>305</v>
      </c>
      <c r="C119" s="11" t="s">
        <v>55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78.75" customHeight="1">
      <c r="A120" s="122" t="s">
        <v>306</v>
      </c>
      <c r="B120" s="122" t="s">
        <v>307</v>
      </c>
      <c r="C120" s="122" t="s">
        <v>18</v>
      </c>
      <c r="D120" s="9" t="s">
        <v>308</v>
      </c>
      <c r="E120" s="9" t="s">
        <v>309</v>
      </c>
      <c r="F120" s="9" t="s">
        <v>28</v>
      </c>
      <c r="G120" s="9">
        <v>0</v>
      </c>
      <c r="H120" s="9">
        <v>1</v>
      </c>
      <c r="I120" s="9">
        <v>1</v>
      </c>
      <c r="J120" s="9">
        <v>1</v>
      </c>
      <c r="K120" s="124">
        <f>'Izvori sredstava_22-27_pomoćno_'!K104</f>
        <v>35960996.162728965</v>
      </c>
      <c r="L120" s="124">
        <f>'Izvori sredstava_22-27_pomoćno_'!S104</f>
        <v>14760452.614812851</v>
      </c>
      <c r="M120" s="124">
        <f>'Izvori sredstava_22-27_pomoćno_'!AA104</f>
        <v>1128218.741704274</v>
      </c>
      <c r="N120" s="124">
        <f>'Izvori sredstava_22-27_pomoćno_'!AI104</f>
        <v>3137775.4181045932</v>
      </c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45" customHeight="1">
      <c r="A121" s="123"/>
      <c r="B121" s="123"/>
      <c r="C121" s="123"/>
      <c r="D121" s="10" t="s">
        <v>18</v>
      </c>
      <c r="E121" s="10" t="s">
        <v>18</v>
      </c>
      <c r="F121" s="10" t="s">
        <v>18</v>
      </c>
      <c r="G121" s="10" t="s">
        <v>18</v>
      </c>
      <c r="H121" s="10" t="s">
        <v>18</v>
      </c>
      <c r="I121" s="10" t="s">
        <v>18</v>
      </c>
      <c r="J121" s="10" t="s">
        <v>18</v>
      </c>
      <c r="K121" s="123"/>
      <c r="L121" s="123"/>
      <c r="M121" s="123"/>
      <c r="N121" s="123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45" customHeight="1">
      <c r="A122" s="11" t="s">
        <v>310</v>
      </c>
      <c r="B122" s="12" t="s">
        <v>311</v>
      </c>
      <c r="C122" s="12" t="s">
        <v>36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45" customHeight="1">
      <c r="A123" s="11" t="s">
        <v>312</v>
      </c>
      <c r="B123" s="12" t="s">
        <v>313</v>
      </c>
      <c r="C123" s="12" t="s">
        <v>42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45" customHeight="1">
      <c r="A124" s="11" t="s">
        <v>314</v>
      </c>
      <c r="B124" s="12" t="s">
        <v>315</v>
      </c>
      <c r="C124" s="12" t="s">
        <v>42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45" customHeight="1">
      <c r="A125" s="11" t="s">
        <v>316</v>
      </c>
      <c r="B125" s="12" t="s">
        <v>317</v>
      </c>
      <c r="C125" s="12" t="s">
        <v>45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45" customHeight="1">
      <c r="A126" s="11" t="s">
        <v>318</v>
      </c>
      <c r="B126" s="12" t="s">
        <v>319</v>
      </c>
      <c r="C126" s="12" t="s">
        <v>200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45" customHeight="1">
      <c r="A127" s="11" t="s">
        <v>320</v>
      </c>
      <c r="B127" s="12" t="s">
        <v>321</v>
      </c>
      <c r="C127" s="12" t="s">
        <v>50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45" customHeight="1">
      <c r="A128" s="11" t="s">
        <v>322</v>
      </c>
      <c r="B128" s="12" t="s">
        <v>323</v>
      </c>
      <c r="C128" s="12" t="s">
        <v>55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45" customHeight="1">
      <c r="A129" s="11" t="s">
        <v>324</v>
      </c>
      <c r="B129" s="12" t="s">
        <v>325</v>
      </c>
      <c r="C129" s="12" t="s">
        <v>55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45" customHeight="1">
      <c r="A130" s="11" t="s">
        <v>326</v>
      </c>
      <c r="B130" s="12" t="s">
        <v>327</v>
      </c>
      <c r="C130" s="12" t="s">
        <v>55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45" customHeight="1">
      <c r="A131" s="11" t="s">
        <v>328</v>
      </c>
      <c r="B131" s="12" t="s">
        <v>329</v>
      </c>
      <c r="C131" s="12" t="s">
        <v>330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45" customHeight="1">
      <c r="A132" s="11" t="s">
        <v>331</v>
      </c>
      <c r="B132" s="14" t="s">
        <v>332</v>
      </c>
      <c r="C132" s="12" t="s">
        <v>55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45" customHeight="1">
      <c r="A133" s="11" t="s">
        <v>333</v>
      </c>
      <c r="B133" s="12" t="s">
        <v>334</v>
      </c>
      <c r="C133" s="12" t="s">
        <v>55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45" customHeight="1">
      <c r="A134" s="12" t="s">
        <v>335</v>
      </c>
      <c r="B134" s="12" t="s">
        <v>336</v>
      </c>
      <c r="C134" s="11" t="s">
        <v>55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45" customHeight="1">
      <c r="A135" s="12" t="s">
        <v>337</v>
      </c>
      <c r="B135" s="12" t="s">
        <v>338</v>
      </c>
      <c r="C135" s="12" t="s">
        <v>39</v>
      </c>
      <c r="D135" s="13"/>
      <c r="E135" s="13"/>
      <c r="F135" s="13"/>
      <c r="G135" s="13"/>
      <c r="H135" s="13"/>
      <c r="I135" s="13"/>
      <c r="J135" s="13"/>
      <c r="K135" s="23"/>
      <c r="L135" s="23"/>
      <c r="M135" s="23"/>
      <c r="N135" s="23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78.75" customHeight="1">
      <c r="A136" s="125" t="s">
        <v>339</v>
      </c>
      <c r="B136" s="125" t="s">
        <v>340</v>
      </c>
      <c r="C136" s="125" t="s">
        <v>18</v>
      </c>
      <c r="D136" s="7" t="s">
        <v>341</v>
      </c>
      <c r="E136" s="7" t="s">
        <v>342</v>
      </c>
      <c r="F136" s="7" t="s">
        <v>262</v>
      </c>
      <c r="G136" s="7" t="s">
        <v>343</v>
      </c>
      <c r="H136" s="26">
        <v>0.52</v>
      </c>
      <c r="I136" s="26">
        <v>0.52</v>
      </c>
      <c r="J136" s="26">
        <v>0.52</v>
      </c>
      <c r="K136" s="126">
        <f>'Izvori sredstava_22-27_pomoćno_'!K119</f>
        <v>167338.06742766127</v>
      </c>
      <c r="L136" s="126">
        <f>'Izvori sredstava_22-27_pomoćno_'!S119</f>
        <v>146004.77833820018</v>
      </c>
      <c r="M136" s="126">
        <f>'Izvori sredstava_22-27_pomoćno_'!AA119</f>
        <v>1578310.3265197768</v>
      </c>
      <c r="N136" s="126">
        <f>'Izvori sredstava_22-27_pomoćno_'!AI119</f>
        <v>6057928.2625139365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72.75" customHeight="1">
      <c r="A137" s="123"/>
      <c r="B137" s="123"/>
      <c r="C137" s="123"/>
      <c r="D137" s="7" t="s">
        <v>344</v>
      </c>
      <c r="E137" s="7" t="s">
        <v>345</v>
      </c>
      <c r="F137" s="7" t="s">
        <v>87</v>
      </c>
      <c r="G137" s="7" t="s">
        <v>346</v>
      </c>
      <c r="H137" s="28" t="s">
        <v>347</v>
      </c>
      <c r="I137" s="28" t="s">
        <v>348</v>
      </c>
      <c r="J137" s="28" t="s">
        <v>349</v>
      </c>
      <c r="K137" s="123"/>
      <c r="L137" s="123"/>
      <c r="M137" s="123"/>
      <c r="N137" s="123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72.75" customHeight="1">
      <c r="A138" s="122" t="s">
        <v>350</v>
      </c>
      <c r="B138" s="122" t="s">
        <v>351</v>
      </c>
      <c r="C138" s="122" t="s">
        <v>18</v>
      </c>
      <c r="D138" s="9" t="s">
        <v>352</v>
      </c>
      <c r="E138" s="9" t="s">
        <v>353</v>
      </c>
      <c r="F138" s="9" t="s">
        <v>87</v>
      </c>
      <c r="G138" s="9">
        <v>39</v>
      </c>
      <c r="H138" s="9">
        <v>41</v>
      </c>
      <c r="I138" s="9">
        <v>44</v>
      </c>
      <c r="J138" s="9">
        <v>46</v>
      </c>
      <c r="K138" s="124">
        <f>'Izvori sredstava_22-27_pomoćno_'!K120</f>
        <v>0</v>
      </c>
      <c r="L138" s="124">
        <f>'Izvori sredstava_22-27_pomoćno_'!S120</f>
        <v>0</v>
      </c>
      <c r="M138" s="124">
        <f>'Izvori sredstava_22-27_pomoćno_'!AA120</f>
        <v>1425668.9673480222</v>
      </c>
      <c r="N138" s="124">
        <f>'Izvori sredstava_22-27_pomoćno_'!AI120</f>
        <v>5905286.9033421818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45" customHeight="1">
      <c r="A139" s="123"/>
      <c r="B139" s="123"/>
      <c r="C139" s="123"/>
      <c r="D139" s="10" t="s">
        <v>18</v>
      </c>
      <c r="E139" s="10" t="s">
        <v>18</v>
      </c>
      <c r="F139" s="10" t="s">
        <v>18</v>
      </c>
      <c r="G139" s="10" t="s">
        <v>18</v>
      </c>
      <c r="H139" s="10" t="s">
        <v>18</v>
      </c>
      <c r="I139" s="10" t="s">
        <v>18</v>
      </c>
      <c r="J139" s="10" t="s">
        <v>18</v>
      </c>
      <c r="K139" s="123"/>
      <c r="L139" s="123"/>
      <c r="M139" s="123"/>
      <c r="N139" s="123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45" customHeight="1">
      <c r="A140" s="12" t="s">
        <v>354</v>
      </c>
      <c r="B140" s="12" t="s">
        <v>355</v>
      </c>
      <c r="C140" s="12" t="s">
        <v>55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45" customHeight="1">
      <c r="A141" s="12" t="s">
        <v>356</v>
      </c>
      <c r="B141" s="12" t="s">
        <v>357</v>
      </c>
      <c r="C141" s="12" t="s">
        <v>45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45" customHeight="1">
      <c r="A142" s="12" t="s">
        <v>358</v>
      </c>
      <c r="B142" s="12" t="s">
        <v>359</v>
      </c>
      <c r="C142" s="12" t="s">
        <v>55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45" customHeight="1">
      <c r="A143" s="12" t="s">
        <v>360</v>
      </c>
      <c r="B143" s="12" t="s">
        <v>361</v>
      </c>
      <c r="C143" s="12" t="s">
        <v>45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45" customHeight="1">
      <c r="A144" s="12" t="s">
        <v>362</v>
      </c>
      <c r="B144" s="12" t="s">
        <v>363</v>
      </c>
      <c r="C144" s="12" t="s">
        <v>45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45" customHeight="1">
      <c r="A145" s="11" t="s">
        <v>364</v>
      </c>
      <c r="B145" s="12" t="s">
        <v>365</v>
      </c>
      <c r="C145" s="11" t="s">
        <v>164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45" customHeight="1">
      <c r="A146" s="11" t="s">
        <v>366</v>
      </c>
      <c r="B146" s="12" t="s">
        <v>367</v>
      </c>
      <c r="C146" s="11" t="s">
        <v>368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45" customHeight="1">
      <c r="A147" s="122" t="s">
        <v>369</v>
      </c>
      <c r="B147" s="122" t="s">
        <v>370</v>
      </c>
      <c r="C147" s="122"/>
      <c r="D147" s="9" t="s">
        <v>371</v>
      </c>
      <c r="E147" s="9" t="s">
        <v>372</v>
      </c>
      <c r="F147" s="9" t="s">
        <v>28</v>
      </c>
      <c r="G147" s="9" t="s">
        <v>373</v>
      </c>
      <c r="H147" s="9">
        <v>853</v>
      </c>
      <c r="I147" s="9">
        <v>873</v>
      </c>
      <c r="J147" s="9">
        <v>893</v>
      </c>
      <c r="K147" s="124">
        <f>'Izvori sredstava_22-27_pomoćno_'!K128</f>
        <v>167338.06742766127</v>
      </c>
      <c r="L147" s="124">
        <f>'Izvori sredstava_22-27_pomoćno_'!S128</f>
        <v>146004.77833820018</v>
      </c>
      <c r="M147" s="124">
        <f>'Izvori sredstava_22-27_pomoćno_'!AA128</f>
        <v>152641.35917175471</v>
      </c>
      <c r="N147" s="124">
        <f>'Izvori sredstava_22-27_pomoćno_'!AI128</f>
        <v>152641.35917175471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45" customHeight="1">
      <c r="A148" s="123"/>
      <c r="B148" s="123"/>
      <c r="C148" s="123"/>
      <c r="D148" s="10" t="s">
        <v>18</v>
      </c>
      <c r="E148" s="10" t="s">
        <v>18</v>
      </c>
      <c r="F148" s="10" t="s">
        <v>18</v>
      </c>
      <c r="G148" s="10" t="s">
        <v>18</v>
      </c>
      <c r="H148" s="10" t="s">
        <v>18</v>
      </c>
      <c r="I148" s="10" t="s">
        <v>18</v>
      </c>
      <c r="J148" s="10" t="s">
        <v>18</v>
      </c>
      <c r="K148" s="123"/>
      <c r="L148" s="123"/>
      <c r="M148" s="123"/>
      <c r="N148" s="123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45" customHeight="1">
      <c r="A149" s="11" t="s">
        <v>374</v>
      </c>
      <c r="B149" s="15" t="s">
        <v>375</v>
      </c>
      <c r="C149" s="11" t="s">
        <v>39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45" customHeight="1">
      <c r="A150" s="11" t="s">
        <v>376</v>
      </c>
      <c r="B150" s="15" t="s">
        <v>375</v>
      </c>
      <c r="C150" s="11" t="s">
        <v>36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45" customHeight="1">
      <c r="A151" s="11" t="s">
        <v>377</v>
      </c>
      <c r="B151" s="14" t="s">
        <v>375</v>
      </c>
      <c r="C151" s="12" t="s">
        <v>55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45" customHeight="1">
      <c r="A152" s="11" t="s">
        <v>378</v>
      </c>
      <c r="B152" s="14" t="s">
        <v>379</v>
      </c>
      <c r="C152" s="12" t="s">
        <v>55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60.75" customHeight="1">
      <c r="A153" s="125" t="s">
        <v>380</v>
      </c>
      <c r="B153" s="125" t="s">
        <v>381</v>
      </c>
      <c r="C153" s="125"/>
      <c r="D153" s="7" t="s">
        <v>382</v>
      </c>
      <c r="E153" s="7" t="s">
        <v>383</v>
      </c>
      <c r="F153" s="7" t="s">
        <v>28</v>
      </c>
      <c r="G153" s="7" t="s">
        <v>384</v>
      </c>
      <c r="H153" s="29">
        <v>28666</v>
      </c>
      <c r="I153" s="29">
        <v>28666</v>
      </c>
      <c r="J153" s="29">
        <v>28666</v>
      </c>
      <c r="K153" s="126">
        <f>'Izvori sredstava_22-27_pomoćno_'!K133</f>
        <v>277350.42872312188</v>
      </c>
      <c r="L153" s="126">
        <f>'Izvori sredstava_22-27_pomoćno_'!S133</f>
        <v>656026.41359171749</v>
      </c>
      <c r="M153" s="126">
        <f>'Izvori sredstava_22-27_pomoćno_'!AA133</f>
        <v>1019378.8160339793</v>
      </c>
      <c r="N153" s="126">
        <f>'Izvori sredstava_22-27_pomoćno_'!AI133</f>
        <v>3681089.1956464034</v>
      </c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45" customHeight="1">
      <c r="A154" s="123"/>
      <c r="B154" s="123"/>
      <c r="C154" s="123"/>
      <c r="D154" s="19" t="s">
        <v>18</v>
      </c>
      <c r="E154" s="19" t="s">
        <v>18</v>
      </c>
      <c r="F154" s="19" t="s">
        <v>18</v>
      </c>
      <c r="G154" s="19" t="s">
        <v>18</v>
      </c>
      <c r="H154" s="19" t="s">
        <v>18</v>
      </c>
      <c r="I154" s="19" t="s">
        <v>18</v>
      </c>
      <c r="J154" s="19" t="s">
        <v>18</v>
      </c>
      <c r="K154" s="123"/>
      <c r="L154" s="123"/>
      <c r="M154" s="123"/>
      <c r="N154" s="123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88.5" customHeight="1">
      <c r="A155" s="122" t="s">
        <v>385</v>
      </c>
      <c r="B155" s="122" t="s">
        <v>386</v>
      </c>
      <c r="C155" s="122"/>
      <c r="D155" s="9" t="s">
        <v>387</v>
      </c>
      <c r="E155" s="9" t="s">
        <v>388</v>
      </c>
      <c r="F155" s="9" t="s">
        <v>87</v>
      </c>
      <c r="G155" s="9">
        <v>0</v>
      </c>
      <c r="H155" s="9">
        <v>1</v>
      </c>
      <c r="I155" s="9">
        <v>1</v>
      </c>
      <c r="J155" s="9">
        <v>1</v>
      </c>
      <c r="K155" s="124">
        <f>'Izvori sredstava_22-27_pomoćno_'!K134</f>
        <v>81305.830899920358</v>
      </c>
      <c r="L155" s="124">
        <f>'Izvori sredstava_22-27_pomoćno_'!S134</f>
        <v>410472.9227501991</v>
      </c>
      <c r="M155" s="124">
        <f>'Izvori sredstava_22-27_pomoćno_'!AA134</f>
        <v>825590.65569418634</v>
      </c>
      <c r="N155" s="124">
        <f>'Izvori sredstava_22-27_pomoćno_'!AI134</f>
        <v>3057250.5972922752</v>
      </c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19.25" customHeight="1">
      <c r="A156" s="123"/>
      <c r="B156" s="123"/>
      <c r="C156" s="123"/>
      <c r="D156" s="9" t="s">
        <v>389</v>
      </c>
      <c r="E156" s="9" t="s">
        <v>390</v>
      </c>
      <c r="F156" s="9" t="s">
        <v>87</v>
      </c>
      <c r="G156" s="9">
        <v>0</v>
      </c>
      <c r="H156" s="9">
        <v>1</v>
      </c>
      <c r="I156" s="9">
        <v>2</v>
      </c>
      <c r="J156" s="9">
        <v>3</v>
      </c>
      <c r="K156" s="123"/>
      <c r="L156" s="123"/>
      <c r="M156" s="123"/>
      <c r="N156" s="123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45" customHeight="1">
      <c r="A157" s="11" t="s">
        <v>391</v>
      </c>
      <c r="B157" s="11" t="s">
        <v>392</v>
      </c>
      <c r="C157" s="11" t="s">
        <v>55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45" customHeight="1">
      <c r="A158" s="11" t="s">
        <v>393</v>
      </c>
      <c r="B158" s="11" t="s">
        <v>394</v>
      </c>
      <c r="C158" s="11" t="s">
        <v>55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45" customHeight="1">
      <c r="A159" s="11" t="s">
        <v>395</v>
      </c>
      <c r="B159" s="11" t="s">
        <v>396</v>
      </c>
      <c r="C159" s="11" t="s">
        <v>55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45" customHeight="1">
      <c r="A160" s="11" t="s">
        <v>397</v>
      </c>
      <c r="B160" s="11" t="s">
        <v>398</v>
      </c>
      <c r="C160" s="11" t="s">
        <v>55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45" customHeight="1">
      <c r="A161" s="11" t="s">
        <v>399</v>
      </c>
      <c r="B161" s="11" t="s">
        <v>400</v>
      </c>
      <c r="C161" s="11" t="s">
        <v>36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45" customHeight="1">
      <c r="A162" s="11" t="s">
        <v>401</v>
      </c>
      <c r="B162" s="11" t="s">
        <v>402</v>
      </c>
      <c r="C162" s="11" t="s">
        <v>36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45" customHeight="1">
      <c r="A163" s="11" t="s">
        <v>403</v>
      </c>
      <c r="B163" s="11" t="s">
        <v>404</v>
      </c>
      <c r="C163" s="11" t="s">
        <v>42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45" customHeight="1">
      <c r="A164" s="11" t="s">
        <v>405</v>
      </c>
      <c r="B164" s="11" t="s">
        <v>406</v>
      </c>
      <c r="C164" s="11" t="s">
        <v>42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45" customHeight="1">
      <c r="A165" s="11" t="s">
        <v>407</v>
      </c>
      <c r="B165" s="11" t="s">
        <v>408</v>
      </c>
      <c r="C165" s="11" t="s">
        <v>42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45" customHeight="1">
      <c r="A166" s="11" t="s">
        <v>409</v>
      </c>
      <c r="B166" s="11" t="s">
        <v>410</v>
      </c>
      <c r="C166" s="11" t="s">
        <v>42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45" customHeight="1">
      <c r="A167" s="11" t="s">
        <v>411</v>
      </c>
      <c r="B167" s="11" t="s">
        <v>400</v>
      </c>
      <c r="C167" s="11" t="s">
        <v>164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45" customHeight="1">
      <c r="A168" s="11" t="s">
        <v>412</v>
      </c>
      <c r="B168" s="11" t="s">
        <v>404</v>
      </c>
      <c r="C168" s="11" t="s">
        <v>200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45" customHeight="1">
      <c r="A169" s="11" t="s">
        <v>413</v>
      </c>
      <c r="B169" s="11" t="s">
        <v>404</v>
      </c>
      <c r="C169" s="11" t="s">
        <v>55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45" customHeight="1">
      <c r="A170" s="11" t="s">
        <v>414</v>
      </c>
      <c r="B170" s="11" t="s">
        <v>415</v>
      </c>
      <c r="C170" s="11" t="s">
        <v>55</v>
      </c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45" customHeight="1">
      <c r="A171" s="11" t="s">
        <v>416</v>
      </c>
      <c r="B171" s="11" t="s">
        <v>417</v>
      </c>
      <c r="C171" s="11" t="s">
        <v>164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45" customHeight="1">
      <c r="A172" s="11" t="s">
        <v>418</v>
      </c>
      <c r="B172" s="11" t="s">
        <v>419</v>
      </c>
      <c r="C172" s="11" t="s">
        <v>50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45" customHeight="1">
      <c r="A173" s="11" t="s">
        <v>420</v>
      </c>
      <c r="B173" s="11" t="s">
        <v>421</v>
      </c>
      <c r="C173" s="11" t="s">
        <v>50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75.75" customHeight="1">
      <c r="A174" s="122" t="s">
        <v>422</v>
      </c>
      <c r="B174" s="122" t="s">
        <v>423</v>
      </c>
      <c r="C174" s="122"/>
      <c r="D174" s="9" t="s">
        <v>424</v>
      </c>
      <c r="E174" s="9" t="s">
        <v>425</v>
      </c>
      <c r="F174" s="9" t="s">
        <v>426</v>
      </c>
      <c r="G174" s="9">
        <v>0</v>
      </c>
      <c r="H174" s="9">
        <v>1</v>
      </c>
      <c r="I174" s="9">
        <v>1</v>
      </c>
      <c r="J174" s="9">
        <v>1</v>
      </c>
      <c r="K174" s="124">
        <f>'Izvori sredstava_22-27_pomoćno_'!K152</f>
        <v>196044.5978232015</v>
      </c>
      <c r="L174" s="124">
        <f>'Izvori sredstava_22-27_pomoćno_'!S152</f>
        <v>245553.49084151845</v>
      </c>
      <c r="M174" s="124">
        <f>'Izvori sredstava_22-27_pomoćno_'!AA152</f>
        <v>193788.16033979293</v>
      </c>
      <c r="N174" s="124">
        <f>'Izvori sredstava_22-27_pomoćno_'!AI152</f>
        <v>623838.59835412796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45" customHeight="1">
      <c r="A175" s="123"/>
      <c r="B175" s="123"/>
      <c r="C175" s="123"/>
      <c r="D175" s="10" t="s">
        <v>18</v>
      </c>
      <c r="E175" s="10" t="s">
        <v>18</v>
      </c>
      <c r="F175" s="10" t="s">
        <v>18</v>
      </c>
      <c r="G175" s="10" t="s">
        <v>18</v>
      </c>
      <c r="H175" s="10" t="s">
        <v>18</v>
      </c>
      <c r="I175" s="10" t="s">
        <v>18</v>
      </c>
      <c r="J175" s="10" t="s">
        <v>18</v>
      </c>
      <c r="K175" s="123"/>
      <c r="L175" s="123"/>
      <c r="M175" s="123"/>
      <c r="N175" s="123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45" customHeight="1">
      <c r="A176" s="11" t="s">
        <v>427</v>
      </c>
      <c r="B176" s="11" t="s">
        <v>428</v>
      </c>
      <c r="C176" s="11" t="s">
        <v>171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45" customHeight="1">
      <c r="A177" s="11" t="s">
        <v>429</v>
      </c>
      <c r="B177" s="12" t="s">
        <v>430</v>
      </c>
      <c r="C177" s="12" t="s">
        <v>42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45" customHeight="1">
      <c r="A178" s="11" t="s">
        <v>431</v>
      </c>
      <c r="B178" s="12" t="s">
        <v>432</v>
      </c>
      <c r="C178" s="12" t="s">
        <v>42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8"/>
      <c r="P178" s="8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ht="45" customHeight="1">
      <c r="A179" s="11" t="s">
        <v>433</v>
      </c>
      <c r="B179" s="12" t="s">
        <v>434</v>
      </c>
      <c r="C179" s="12" t="s">
        <v>42</v>
      </c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8"/>
      <c r="P179" s="8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45" customHeight="1">
      <c r="A180" s="11" t="s">
        <v>435</v>
      </c>
      <c r="B180" s="12" t="s">
        <v>436</v>
      </c>
      <c r="C180" s="12" t="s">
        <v>45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8"/>
      <c r="P180" s="8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:27" ht="45" customHeight="1">
      <c r="A181" s="11" t="s">
        <v>437</v>
      </c>
      <c r="B181" s="12" t="s">
        <v>438</v>
      </c>
      <c r="C181" s="12" t="s">
        <v>45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8"/>
      <c r="P181" s="8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:27" ht="45" customHeight="1">
      <c r="A182" s="125" t="s">
        <v>439</v>
      </c>
      <c r="B182" s="125" t="s">
        <v>440</v>
      </c>
      <c r="C182" s="125"/>
      <c r="D182" s="7" t="s">
        <v>441</v>
      </c>
      <c r="E182" s="7" t="s">
        <v>442</v>
      </c>
      <c r="F182" s="7" t="s">
        <v>21</v>
      </c>
      <c r="G182" s="7" t="s">
        <v>443</v>
      </c>
      <c r="H182" s="7" t="s">
        <v>444</v>
      </c>
      <c r="I182" s="7" t="s">
        <v>445</v>
      </c>
      <c r="J182" s="7" t="s">
        <v>446</v>
      </c>
      <c r="K182" s="126">
        <f>'Izvori sredstava_22-27_pomoćno_'!K159</f>
        <v>2381508.0966286175</v>
      </c>
      <c r="L182" s="126">
        <f>'Izvori sredstava_22-27_pomoćno_'!S159</f>
        <v>2077745.9782320149</v>
      </c>
      <c r="M182" s="126">
        <f>'Izvori sredstava_22-27_pomoćno_'!AA159</f>
        <v>7396983.7682505986</v>
      </c>
      <c r="N182" s="126">
        <f>'Izvori sredstava_22-27_pomoćno_'!AI159</f>
        <v>7301193.5399522167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45" customHeight="1">
      <c r="A183" s="123"/>
      <c r="B183" s="123"/>
      <c r="C183" s="123"/>
      <c r="D183" s="19" t="s">
        <v>18</v>
      </c>
      <c r="E183" s="19" t="s">
        <v>18</v>
      </c>
      <c r="F183" s="19" t="s">
        <v>18</v>
      </c>
      <c r="G183" s="19" t="s">
        <v>18</v>
      </c>
      <c r="H183" s="19" t="s">
        <v>18</v>
      </c>
      <c r="I183" s="19" t="s">
        <v>18</v>
      </c>
      <c r="J183" s="19" t="s">
        <v>18</v>
      </c>
      <c r="K183" s="123"/>
      <c r="L183" s="123"/>
      <c r="M183" s="123"/>
      <c r="N183" s="123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69.75" customHeight="1">
      <c r="A184" s="122" t="s">
        <v>447</v>
      </c>
      <c r="B184" s="122" t="s">
        <v>448</v>
      </c>
      <c r="C184" s="122"/>
      <c r="D184" s="9" t="s">
        <v>449</v>
      </c>
      <c r="E184" s="9" t="s">
        <v>450</v>
      </c>
      <c r="F184" s="9" t="s">
        <v>87</v>
      </c>
      <c r="G184" s="9">
        <v>0</v>
      </c>
      <c r="H184" s="9">
        <v>1</v>
      </c>
      <c r="I184" s="9">
        <v>2</v>
      </c>
      <c r="J184" s="9">
        <v>3</v>
      </c>
      <c r="K184" s="124">
        <f>'Izvori sredstava_22-27_pomoćno_'!K160</f>
        <v>2381508.0966286175</v>
      </c>
      <c r="L184" s="124">
        <f>'Izvori sredstava_22-27_pomoćno_'!S160</f>
        <v>1622172.8165649057</v>
      </c>
      <c r="M184" s="124">
        <f>'Izvori sredstava_22-27_pomoćno_'!AA160</f>
        <v>5096650.6331298118</v>
      </c>
      <c r="N184" s="124">
        <f>'Izvori sredstava_22-27_pomoćno_'!AI160</f>
        <v>3177845.4911069814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45" customHeight="1">
      <c r="A185" s="123"/>
      <c r="B185" s="123"/>
      <c r="C185" s="123"/>
      <c r="D185" s="10" t="s">
        <v>18</v>
      </c>
      <c r="E185" s="10" t="s">
        <v>18</v>
      </c>
      <c r="F185" s="10" t="s">
        <v>18</v>
      </c>
      <c r="G185" s="10" t="s">
        <v>18</v>
      </c>
      <c r="H185" s="10" t="s">
        <v>18</v>
      </c>
      <c r="I185" s="10" t="s">
        <v>18</v>
      </c>
      <c r="J185" s="10" t="s">
        <v>18</v>
      </c>
      <c r="K185" s="123"/>
      <c r="L185" s="123"/>
      <c r="M185" s="123"/>
      <c r="N185" s="123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45" customHeight="1">
      <c r="A186" s="12" t="s">
        <v>451</v>
      </c>
      <c r="B186" s="12" t="s">
        <v>452</v>
      </c>
      <c r="C186" s="12" t="s">
        <v>50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45" customHeight="1">
      <c r="A187" s="12" t="s">
        <v>453</v>
      </c>
      <c r="B187" s="12" t="s">
        <v>454</v>
      </c>
      <c r="C187" s="12" t="s">
        <v>55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45" customHeight="1">
      <c r="A188" s="12" t="s">
        <v>455</v>
      </c>
      <c r="B188" s="12" t="s">
        <v>456</v>
      </c>
      <c r="C188" s="12" t="s">
        <v>171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45" customHeight="1">
      <c r="A189" s="12" t="s">
        <v>457</v>
      </c>
      <c r="B189" s="12" t="s">
        <v>458</v>
      </c>
      <c r="C189" s="12" t="s">
        <v>36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45" customHeight="1">
      <c r="A190" s="12" t="s">
        <v>459</v>
      </c>
      <c r="B190" s="12" t="s">
        <v>460</v>
      </c>
      <c r="C190" s="20" t="s">
        <v>39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45" customHeight="1">
      <c r="A191" s="12" t="s">
        <v>461</v>
      </c>
      <c r="B191" s="12" t="s">
        <v>462</v>
      </c>
      <c r="C191" s="12" t="s">
        <v>45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45" customHeight="1">
      <c r="A192" s="12" t="s">
        <v>463</v>
      </c>
      <c r="B192" s="12" t="s">
        <v>464</v>
      </c>
      <c r="C192" s="20" t="s">
        <v>45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45" customHeight="1">
      <c r="A193" s="12" t="s">
        <v>465</v>
      </c>
      <c r="B193" s="12" t="s">
        <v>466</v>
      </c>
      <c r="C193" s="20" t="s">
        <v>164</v>
      </c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45" customHeight="1">
      <c r="A194" s="12" t="s">
        <v>467</v>
      </c>
      <c r="B194" s="12" t="s">
        <v>468</v>
      </c>
      <c r="C194" s="12" t="s">
        <v>50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45" customHeight="1">
      <c r="A195" s="12" t="s">
        <v>469</v>
      </c>
      <c r="B195" s="12" t="s">
        <v>470</v>
      </c>
      <c r="C195" s="12" t="s">
        <v>171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45" customHeight="1">
      <c r="A196" s="12" t="s">
        <v>471</v>
      </c>
      <c r="B196" s="12" t="s">
        <v>472</v>
      </c>
      <c r="C196" s="12" t="s">
        <v>50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45" customHeight="1">
      <c r="A197" s="12" t="s">
        <v>473</v>
      </c>
      <c r="B197" s="12" t="s">
        <v>474</v>
      </c>
      <c r="C197" s="12" t="s">
        <v>475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45" customHeight="1">
      <c r="A198" s="12" t="s">
        <v>476</v>
      </c>
      <c r="B198" s="12" t="s">
        <v>477</v>
      </c>
      <c r="C198" s="12" t="s">
        <v>55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45" customHeight="1">
      <c r="A199" s="12" t="s">
        <v>478</v>
      </c>
      <c r="B199" s="12" t="s">
        <v>479</v>
      </c>
      <c r="C199" s="12" t="s">
        <v>55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45" customHeight="1">
      <c r="A200" s="122" t="s">
        <v>480</v>
      </c>
      <c r="B200" s="122" t="s">
        <v>481</v>
      </c>
      <c r="C200" s="122"/>
      <c r="D200" s="9" t="s">
        <v>482</v>
      </c>
      <c r="E200" s="9" t="s">
        <v>483</v>
      </c>
      <c r="F200" s="9" t="s">
        <v>28</v>
      </c>
      <c r="G200" s="9">
        <v>500</v>
      </c>
      <c r="H200" s="9">
        <v>570</v>
      </c>
      <c r="I200" s="9">
        <v>600</v>
      </c>
      <c r="J200" s="9">
        <v>630</v>
      </c>
      <c r="K200" s="124">
        <f>'Izvori sredstava_22-27_pomoćno_'!K175</f>
        <v>0</v>
      </c>
      <c r="L200" s="124">
        <f>'Izvori sredstava_22-27_pomoćno_'!S175</f>
        <v>455573.16166710912</v>
      </c>
      <c r="M200" s="124">
        <f>'Izvori sredstava_22-27_pomoćno_'!AA175</f>
        <v>2300333.1351207858</v>
      </c>
      <c r="N200" s="124">
        <f>'Izvori sredstava_22-27_pomoćno_'!AI175</f>
        <v>4123348.0488452348</v>
      </c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45" customHeight="1">
      <c r="A201" s="123"/>
      <c r="B201" s="123"/>
      <c r="C201" s="123"/>
      <c r="D201" s="10" t="s">
        <v>18</v>
      </c>
      <c r="E201" s="10" t="s">
        <v>18</v>
      </c>
      <c r="F201" s="10" t="s">
        <v>18</v>
      </c>
      <c r="G201" s="10" t="s">
        <v>18</v>
      </c>
      <c r="H201" s="10" t="s">
        <v>18</v>
      </c>
      <c r="I201" s="10" t="s">
        <v>18</v>
      </c>
      <c r="J201" s="10" t="s">
        <v>18</v>
      </c>
      <c r="K201" s="123"/>
      <c r="L201" s="123"/>
      <c r="M201" s="123"/>
      <c r="N201" s="123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45" customHeight="1">
      <c r="A202" s="12" t="s">
        <v>484</v>
      </c>
      <c r="B202" s="12" t="s">
        <v>485</v>
      </c>
      <c r="C202" s="12" t="s">
        <v>55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45" customHeight="1">
      <c r="A203" s="12" t="s">
        <v>486</v>
      </c>
      <c r="B203" s="12" t="s">
        <v>487</v>
      </c>
      <c r="C203" s="12" t="s">
        <v>55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45" customHeight="1">
      <c r="A204" s="12" t="s">
        <v>488</v>
      </c>
      <c r="B204" s="12" t="s">
        <v>489</v>
      </c>
      <c r="C204" s="12" t="s">
        <v>50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45" customHeight="1">
      <c r="A205" s="11" t="s">
        <v>490</v>
      </c>
      <c r="B205" s="12" t="s">
        <v>491</v>
      </c>
      <c r="C205" s="12" t="s">
        <v>55</v>
      </c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45" customHeight="1">
      <c r="A206" s="11" t="s">
        <v>492</v>
      </c>
      <c r="B206" s="12" t="s">
        <v>493</v>
      </c>
      <c r="C206" s="12" t="s">
        <v>55</v>
      </c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45" customHeight="1">
      <c r="A207" s="11" t="s">
        <v>494</v>
      </c>
      <c r="B207" s="12" t="s">
        <v>495</v>
      </c>
      <c r="C207" s="12" t="s">
        <v>246</v>
      </c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72.75" customHeight="1">
      <c r="A208" s="125" t="s">
        <v>496</v>
      </c>
      <c r="B208" s="125" t="s">
        <v>497</v>
      </c>
      <c r="C208" s="125"/>
      <c r="D208" s="7" t="s">
        <v>498</v>
      </c>
      <c r="E208" s="7" t="s">
        <v>499</v>
      </c>
      <c r="F208" s="7" t="s">
        <v>28</v>
      </c>
      <c r="G208" s="7">
        <v>126</v>
      </c>
      <c r="H208" s="7">
        <v>127</v>
      </c>
      <c r="I208" s="7">
        <v>128</v>
      </c>
      <c r="J208" s="7">
        <v>129</v>
      </c>
      <c r="K208" s="126">
        <f>'Izvori sredstava_22-27_pomoćno_'!K182</f>
        <v>376222.11441465357</v>
      </c>
      <c r="L208" s="126">
        <f>'Izvori sredstava_22-27_pomoćno_'!S182</f>
        <v>4469264.1571542341</v>
      </c>
      <c r="M208" s="126">
        <f>'Izvori sredstava_22-27_pomoćno_'!AA182</f>
        <v>3435125.564109371</v>
      </c>
      <c r="N208" s="126">
        <f>'Izvori sredstava_22-27_pomoćno_'!AI182</f>
        <v>3964724.7146270247</v>
      </c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45" customHeight="1">
      <c r="A209" s="123"/>
      <c r="B209" s="123"/>
      <c r="C209" s="123"/>
      <c r="D209" s="7" t="s">
        <v>18</v>
      </c>
      <c r="E209" s="7" t="s">
        <v>18</v>
      </c>
      <c r="F209" s="7" t="s">
        <v>18</v>
      </c>
      <c r="G209" s="7" t="s">
        <v>18</v>
      </c>
      <c r="H209" s="7" t="s">
        <v>18</v>
      </c>
      <c r="I209" s="7" t="s">
        <v>18</v>
      </c>
      <c r="J209" s="7" t="s">
        <v>18</v>
      </c>
      <c r="K209" s="123"/>
      <c r="L209" s="123"/>
      <c r="M209" s="123"/>
      <c r="N209" s="123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53.25" customHeight="1">
      <c r="A210" s="122" t="s">
        <v>500</v>
      </c>
      <c r="B210" s="122" t="s">
        <v>501</v>
      </c>
      <c r="C210" s="122"/>
      <c r="D210" s="9" t="s">
        <v>502</v>
      </c>
      <c r="E210" s="9" t="s">
        <v>503</v>
      </c>
      <c r="F210" s="9" t="s">
        <v>28</v>
      </c>
      <c r="G210" s="9">
        <v>162</v>
      </c>
      <c r="H210" s="9">
        <v>163</v>
      </c>
      <c r="I210" s="9">
        <v>163</v>
      </c>
      <c r="J210" s="9">
        <v>165</v>
      </c>
      <c r="K210" s="124">
        <f>'Izvori sredstava_22-27_pomoćno_'!K183</f>
        <v>28257.852402442262</v>
      </c>
      <c r="L210" s="124">
        <f>'Izvori sredstava_22-27_pomoćno_'!S183</f>
        <v>3738606.0366339264</v>
      </c>
      <c r="M210" s="124">
        <f>'Izvori sredstava_22-27_pomoćno_'!AA183</f>
        <v>2950655.1632598885</v>
      </c>
      <c r="N210" s="124">
        <f>'Izvori sredstava_22-27_pomoćno_'!AI183</f>
        <v>3508127.9532784713</v>
      </c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45" customHeight="1">
      <c r="A211" s="123"/>
      <c r="B211" s="123"/>
      <c r="C211" s="123"/>
      <c r="D211" s="10" t="s">
        <v>18</v>
      </c>
      <c r="E211" s="10" t="s">
        <v>18</v>
      </c>
      <c r="F211" s="10" t="s">
        <v>18</v>
      </c>
      <c r="G211" s="10" t="s">
        <v>18</v>
      </c>
      <c r="H211" s="10" t="s">
        <v>18</v>
      </c>
      <c r="I211" s="10" t="s">
        <v>18</v>
      </c>
      <c r="J211" s="10" t="s">
        <v>18</v>
      </c>
      <c r="K211" s="123"/>
      <c r="L211" s="123"/>
      <c r="M211" s="123"/>
      <c r="N211" s="123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45" customHeight="1">
      <c r="A212" s="11" t="s">
        <v>504</v>
      </c>
      <c r="B212" s="12" t="s">
        <v>505</v>
      </c>
      <c r="C212" s="12" t="s">
        <v>55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45" customHeight="1">
      <c r="A213" s="11" t="s">
        <v>506</v>
      </c>
      <c r="B213" s="14" t="s">
        <v>507</v>
      </c>
      <c r="C213" s="12" t="s">
        <v>508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45" customHeight="1">
      <c r="A214" s="11" t="s">
        <v>509</v>
      </c>
      <c r="B214" s="14" t="s">
        <v>510</v>
      </c>
      <c r="C214" s="12" t="s">
        <v>55</v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45" customHeight="1">
      <c r="A215" s="11" t="s">
        <v>511</v>
      </c>
      <c r="B215" s="12" t="s">
        <v>512</v>
      </c>
      <c r="C215" s="12" t="s">
        <v>36</v>
      </c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45" customHeight="1">
      <c r="A216" s="11" t="s">
        <v>513</v>
      </c>
      <c r="B216" s="12" t="s">
        <v>514</v>
      </c>
      <c r="C216" s="12" t="s">
        <v>36</v>
      </c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45" customHeight="1">
      <c r="A217" s="11" t="s">
        <v>515</v>
      </c>
      <c r="B217" s="12" t="s">
        <v>516</v>
      </c>
      <c r="C217" s="12" t="s">
        <v>36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45" customHeight="1">
      <c r="A218" s="11" t="s">
        <v>517</v>
      </c>
      <c r="B218" s="12" t="s">
        <v>518</v>
      </c>
      <c r="C218" s="12" t="s">
        <v>36</v>
      </c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45" customHeight="1">
      <c r="A219" s="11" t="s">
        <v>519</v>
      </c>
      <c r="B219" s="12" t="s">
        <v>520</v>
      </c>
      <c r="C219" s="12" t="s">
        <v>39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45" customHeight="1">
      <c r="A220" s="11" t="s">
        <v>521</v>
      </c>
      <c r="B220" s="12" t="s">
        <v>522</v>
      </c>
      <c r="C220" s="12" t="s">
        <v>42</v>
      </c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45" customHeight="1">
      <c r="A221" s="11" t="s">
        <v>523</v>
      </c>
      <c r="B221" s="12" t="s">
        <v>524</v>
      </c>
      <c r="C221" s="12" t="s">
        <v>164</v>
      </c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45" customHeight="1">
      <c r="A222" s="11" t="s">
        <v>525</v>
      </c>
      <c r="B222" s="12" t="s">
        <v>526</v>
      </c>
      <c r="C222" s="12" t="s">
        <v>50</v>
      </c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45" customHeight="1">
      <c r="A223" s="11" t="s">
        <v>527</v>
      </c>
      <c r="B223" s="12" t="s">
        <v>528</v>
      </c>
      <c r="C223" s="12" t="s">
        <v>39</v>
      </c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45" customHeight="1">
      <c r="A224" s="11" t="s">
        <v>529</v>
      </c>
      <c r="B224" s="12" t="s">
        <v>530</v>
      </c>
      <c r="C224" s="12" t="s">
        <v>39</v>
      </c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45" customHeight="1">
      <c r="A225" s="122" t="s">
        <v>531</v>
      </c>
      <c r="B225" s="122" t="s">
        <v>532</v>
      </c>
      <c r="C225" s="122"/>
      <c r="D225" s="9" t="s">
        <v>533</v>
      </c>
      <c r="E225" s="9" t="s">
        <v>534</v>
      </c>
      <c r="F225" s="9" t="s">
        <v>87</v>
      </c>
      <c r="G225" s="9">
        <v>590</v>
      </c>
      <c r="H225" s="9">
        <v>593</v>
      </c>
      <c r="I225" s="9">
        <v>596</v>
      </c>
      <c r="J225" s="9">
        <v>599</v>
      </c>
      <c r="K225" s="124">
        <f>'Izvori sredstava_22-27_pomoćno_'!K197</f>
        <v>347964.26201221131</v>
      </c>
      <c r="L225" s="124">
        <f>'Izvori sredstava_22-27_pomoćno_'!S197</f>
        <v>730658.12052030792</v>
      </c>
      <c r="M225" s="124">
        <f>'Izvori sredstava_22-27_pomoćno_'!AA197</f>
        <v>484470.40084948234</v>
      </c>
      <c r="N225" s="124">
        <f>'Izvori sredstava_22-27_pomoćno_'!AI197</f>
        <v>456596.76134855323</v>
      </c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45" customHeight="1">
      <c r="A226" s="123"/>
      <c r="B226" s="123"/>
      <c r="C226" s="123"/>
      <c r="D226" s="10" t="s">
        <v>18</v>
      </c>
      <c r="E226" s="10" t="s">
        <v>18</v>
      </c>
      <c r="F226" s="10" t="s">
        <v>18</v>
      </c>
      <c r="G226" s="10" t="s">
        <v>18</v>
      </c>
      <c r="H226" s="10" t="s">
        <v>18</v>
      </c>
      <c r="I226" s="10" t="s">
        <v>18</v>
      </c>
      <c r="J226" s="10" t="s">
        <v>18</v>
      </c>
      <c r="K226" s="123"/>
      <c r="L226" s="123"/>
      <c r="M226" s="123"/>
      <c r="N226" s="123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45" customHeight="1">
      <c r="A227" s="11" t="s">
        <v>535</v>
      </c>
      <c r="B227" s="12" t="s">
        <v>536</v>
      </c>
      <c r="C227" s="12" t="s">
        <v>39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45" customHeight="1">
      <c r="A228" s="11" t="s">
        <v>537</v>
      </c>
      <c r="B228" s="12" t="s">
        <v>538</v>
      </c>
      <c r="C228" s="12" t="s">
        <v>42</v>
      </c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45" customHeight="1">
      <c r="A229" s="11" t="s">
        <v>539</v>
      </c>
      <c r="B229" s="12" t="s">
        <v>540</v>
      </c>
      <c r="C229" s="12" t="s">
        <v>246</v>
      </c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45" customHeight="1">
      <c r="A230" s="11" t="s">
        <v>541</v>
      </c>
      <c r="B230" s="12" t="s">
        <v>542</v>
      </c>
      <c r="C230" s="12" t="s">
        <v>200</v>
      </c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45" customHeight="1">
      <c r="A231" s="11" t="s">
        <v>543</v>
      </c>
      <c r="B231" s="12" t="s">
        <v>544</v>
      </c>
      <c r="C231" s="12" t="s">
        <v>200</v>
      </c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45" customHeight="1">
      <c r="A232" s="11" t="s">
        <v>545</v>
      </c>
      <c r="B232" s="12" t="s">
        <v>546</v>
      </c>
      <c r="C232" s="12" t="s">
        <v>50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45" customHeight="1">
      <c r="A233" s="11" t="s">
        <v>547</v>
      </c>
      <c r="B233" s="12" t="s">
        <v>548</v>
      </c>
      <c r="C233" s="12" t="s">
        <v>39</v>
      </c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4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</row>
    <row r="235" spans="1:27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36"/>
      <c r="V291" s="36"/>
      <c r="W291" s="36"/>
      <c r="X291" s="36"/>
      <c r="Y291" s="36"/>
      <c r="Z291" s="36"/>
      <c r="AA291" s="36"/>
    </row>
    <row r="292" spans="1:27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37"/>
      <c r="V292" s="37"/>
      <c r="W292" s="37"/>
      <c r="X292" s="37"/>
      <c r="Y292" s="37"/>
      <c r="Z292" s="37"/>
      <c r="AA292" s="37"/>
    </row>
    <row r="293" spans="1:27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37"/>
      <c r="V293" s="37"/>
      <c r="W293" s="37"/>
      <c r="X293" s="37"/>
      <c r="Y293" s="37"/>
      <c r="Z293" s="37"/>
      <c r="AA293" s="37"/>
    </row>
    <row r="294" spans="1:27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37"/>
      <c r="V294" s="37"/>
      <c r="W294" s="37"/>
      <c r="X294" s="37"/>
      <c r="Y294" s="37"/>
      <c r="Z294" s="37"/>
      <c r="AA294" s="37"/>
    </row>
    <row r="295" spans="1:27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37"/>
      <c r="V295" s="37"/>
      <c r="W295" s="37"/>
      <c r="X295" s="37"/>
      <c r="Y295" s="37"/>
      <c r="Z295" s="37"/>
      <c r="AA295" s="37"/>
    </row>
    <row r="296" spans="1:27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37"/>
      <c r="V296" s="37"/>
      <c r="W296" s="37"/>
      <c r="X296" s="37"/>
      <c r="Y296" s="37"/>
      <c r="Z296" s="37"/>
      <c r="AA296" s="37"/>
    </row>
    <row r="297" spans="1:2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37"/>
      <c r="V297" s="37"/>
      <c r="W297" s="37"/>
      <c r="X297" s="37"/>
      <c r="Y297" s="37"/>
      <c r="Z297" s="37"/>
      <c r="AA297" s="37"/>
    </row>
    <row r="298" spans="1:27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37"/>
      <c r="V298" s="37"/>
      <c r="W298" s="37"/>
      <c r="X298" s="37"/>
      <c r="Y298" s="37"/>
      <c r="Z298" s="37"/>
      <c r="AA298" s="37"/>
    </row>
    <row r="299" spans="1:27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37"/>
      <c r="V299" s="37"/>
      <c r="W299" s="37"/>
      <c r="X299" s="37"/>
      <c r="Y299" s="37"/>
      <c r="Z299" s="37"/>
      <c r="AA299" s="37"/>
    </row>
    <row r="300" spans="1:27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37"/>
      <c r="V300" s="37"/>
      <c r="W300" s="37"/>
      <c r="X300" s="37"/>
      <c r="Y300" s="37"/>
      <c r="Z300" s="37"/>
      <c r="AA300" s="37"/>
    </row>
    <row r="301" spans="1:27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37"/>
      <c r="V301" s="37"/>
      <c r="W301" s="37"/>
      <c r="X301" s="37"/>
      <c r="Y301" s="37"/>
      <c r="Z301" s="37"/>
      <c r="AA301" s="37"/>
    </row>
    <row r="302" spans="1:27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37"/>
      <c r="V302" s="37"/>
      <c r="W302" s="37"/>
      <c r="X302" s="37"/>
      <c r="Y302" s="37"/>
      <c r="Z302" s="37"/>
      <c r="AA302" s="37"/>
    </row>
    <row r="303" spans="1:27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37"/>
      <c r="V303" s="37"/>
      <c r="W303" s="37"/>
      <c r="X303" s="37"/>
      <c r="Y303" s="37"/>
      <c r="Z303" s="37"/>
      <c r="AA303" s="37"/>
    </row>
    <row r="304" spans="1:27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37"/>
      <c r="V304" s="37"/>
      <c r="W304" s="37"/>
      <c r="X304" s="37"/>
      <c r="Y304" s="37"/>
      <c r="Z304" s="37"/>
      <c r="AA304" s="37"/>
    </row>
    <row r="305" spans="1:27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37"/>
      <c r="V305" s="37"/>
      <c r="W305" s="37"/>
      <c r="X305" s="37"/>
      <c r="Y305" s="37"/>
      <c r="Z305" s="37"/>
      <c r="AA305" s="37"/>
    </row>
    <row r="306" spans="1:27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37"/>
      <c r="V306" s="37"/>
      <c r="W306" s="37"/>
      <c r="X306" s="37"/>
      <c r="Y306" s="37"/>
      <c r="Z306" s="37"/>
      <c r="AA306" s="37"/>
    </row>
    <row r="307" spans="1:27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5"/>
      <c r="M307" s="5"/>
      <c r="N307" s="5"/>
      <c r="O307" s="5"/>
      <c r="P307" s="5"/>
      <c r="Q307" s="5"/>
      <c r="R307" s="5"/>
      <c r="S307" s="5"/>
      <c r="T307" s="5"/>
      <c r="U307" s="37"/>
      <c r="V307" s="37"/>
      <c r="W307" s="37"/>
      <c r="X307" s="37"/>
      <c r="Y307" s="37"/>
      <c r="Z307" s="37"/>
      <c r="AA307" s="37"/>
    </row>
    <row r="308" spans="1:27" ht="15.7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5"/>
      <c r="M308" s="5"/>
      <c r="N308" s="5"/>
      <c r="O308" s="5"/>
      <c r="P308" s="5"/>
      <c r="Q308" s="5"/>
      <c r="R308" s="5"/>
      <c r="S308" s="5"/>
      <c r="T308" s="5"/>
      <c r="U308" s="37"/>
      <c r="V308" s="37"/>
      <c r="W308" s="37"/>
      <c r="X308" s="37"/>
      <c r="Y308" s="37"/>
      <c r="Z308" s="37"/>
      <c r="AA308" s="37"/>
    </row>
    <row r="309" spans="1:27" ht="15.7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5"/>
      <c r="M309" s="5"/>
      <c r="N309" s="5"/>
      <c r="O309" s="5"/>
      <c r="P309" s="5"/>
      <c r="Q309" s="5"/>
      <c r="R309" s="5"/>
      <c r="S309" s="5"/>
      <c r="T309" s="5"/>
      <c r="U309" s="37"/>
      <c r="V309" s="37"/>
      <c r="W309" s="37"/>
      <c r="X309" s="37"/>
      <c r="Y309" s="37"/>
      <c r="Z309" s="37"/>
      <c r="AA309" s="37"/>
    </row>
    <row r="310" spans="1:27" ht="15.7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5"/>
      <c r="M310" s="5"/>
      <c r="N310" s="5"/>
      <c r="O310" s="5"/>
      <c r="P310" s="5"/>
      <c r="Q310" s="5"/>
      <c r="R310" s="5"/>
      <c r="S310" s="5"/>
      <c r="T310" s="5"/>
      <c r="U310" s="37"/>
      <c r="V310" s="37"/>
      <c r="W310" s="37"/>
      <c r="X310" s="37"/>
      <c r="Y310" s="37"/>
      <c r="Z310" s="37"/>
      <c r="AA310" s="37"/>
    </row>
    <row r="311" spans="1:27" ht="15.7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5"/>
      <c r="M311" s="5"/>
      <c r="N311" s="5"/>
      <c r="O311" s="5"/>
      <c r="P311" s="5"/>
      <c r="Q311" s="5"/>
      <c r="R311" s="5"/>
      <c r="S311" s="5"/>
      <c r="T311" s="5"/>
      <c r="U311" s="37"/>
      <c r="V311" s="37"/>
      <c r="W311" s="37"/>
      <c r="X311" s="37"/>
      <c r="Y311" s="37"/>
      <c r="Z311" s="37"/>
      <c r="AA311" s="37"/>
    </row>
    <row r="312" spans="1:27" ht="15.7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5"/>
      <c r="M312" s="5"/>
      <c r="N312" s="5"/>
      <c r="O312" s="5"/>
      <c r="P312" s="5"/>
      <c r="Q312" s="5"/>
      <c r="R312" s="5"/>
      <c r="S312" s="5"/>
      <c r="T312" s="5"/>
      <c r="U312" s="37"/>
      <c r="V312" s="37"/>
      <c r="W312" s="37"/>
      <c r="X312" s="37"/>
      <c r="Y312" s="37"/>
      <c r="Z312" s="37"/>
      <c r="AA312" s="37"/>
    </row>
    <row r="313" spans="1:27" ht="15.7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5"/>
      <c r="M313" s="5"/>
      <c r="N313" s="5"/>
      <c r="O313" s="5"/>
      <c r="P313" s="5"/>
      <c r="Q313" s="5"/>
      <c r="R313" s="5"/>
      <c r="S313" s="5"/>
      <c r="T313" s="5"/>
      <c r="U313" s="37"/>
      <c r="V313" s="37"/>
      <c r="W313" s="37"/>
      <c r="X313" s="37"/>
      <c r="Y313" s="37"/>
      <c r="Z313" s="37"/>
      <c r="AA313" s="37"/>
    </row>
    <row r="314" spans="1:27" ht="15.7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5"/>
      <c r="M314" s="5"/>
      <c r="N314" s="5"/>
      <c r="O314" s="5"/>
      <c r="P314" s="5"/>
      <c r="Q314" s="5"/>
      <c r="R314" s="5"/>
      <c r="S314" s="5"/>
      <c r="T314" s="5"/>
      <c r="U314" s="37"/>
      <c r="V314" s="37"/>
      <c r="W314" s="37"/>
      <c r="X314" s="37"/>
      <c r="Y314" s="37"/>
      <c r="Z314" s="37"/>
      <c r="AA314" s="37"/>
    </row>
    <row r="315" spans="1:27" ht="15.7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5"/>
      <c r="M315" s="5"/>
      <c r="N315" s="5"/>
      <c r="O315" s="5"/>
      <c r="P315" s="5"/>
      <c r="Q315" s="5"/>
      <c r="R315" s="5"/>
      <c r="S315" s="5"/>
      <c r="T315" s="5"/>
      <c r="U315" s="37"/>
      <c r="V315" s="37"/>
      <c r="W315" s="37"/>
      <c r="X315" s="37"/>
      <c r="Y315" s="37"/>
      <c r="Z315" s="37"/>
      <c r="AA315" s="37"/>
    </row>
    <row r="316" spans="1:27" ht="15.7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5"/>
      <c r="M316" s="5"/>
      <c r="N316" s="5"/>
      <c r="O316" s="5"/>
      <c r="P316" s="5"/>
      <c r="Q316" s="5"/>
      <c r="R316" s="5"/>
      <c r="S316" s="5"/>
      <c r="T316" s="5"/>
      <c r="U316" s="37"/>
      <c r="V316" s="37"/>
      <c r="W316" s="37"/>
      <c r="X316" s="37"/>
      <c r="Y316" s="37"/>
      <c r="Z316" s="37"/>
      <c r="AA316" s="37"/>
    </row>
    <row r="317" spans="1:27" ht="15.7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5"/>
      <c r="M317" s="5"/>
      <c r="N317" s="5"/>
      <c r="O317" s="5"/>
      <c r="P317" s="5"/>
      <c r="Q317" s="5"/>
      <c r="R317" s="5"/>
      <c r="S317" s="5"/>
      <c r="T317" s="5"/>
      <c r="U317" s="37"/>
      <c r="V317" s="37"/>
      <c r="W317" s="37"/>
      <c r="X317" s="37"/>
      <c r="Y317" s="37"/>
      <c r="Z317" s="37"/>
      <c r="AA317" s="37"/>
    </row>
    <row r="318" spans="1:27" ht="15.7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5"/>
      <c r="M318" s="5"/>
      <c r="N318" s="5"/>
      <c r="O318" s="5"/>
      <c r="P318" s="5"/>
      <c r="Q318" s="5"/>
      <c r="R318" s="5"/>
      <c r="S318" s="5"/>
      <c r="T318" s="5"/>
      <c r="U318" s="37"/>
      <c r="V318" s="37"/>
      <c r="W318" s="37"/>
      <c r="X318" s="37"/>
      <c r="Y318" s="37"/>
      <c r="Z318" s="37"/>
      <c r="AA318" s="37"/>
    </row>
    <row r="319" spans="1:27" ht="15.7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5"/>
      <c r="M319" s="5"/>
      <c r="N319" s="5"/>
      <c r="O319" s="5"/>
      <c r="P319" s="5"/>
      <c r="Q319" s="5"/>
      <c r="R319" s="5"/>
      <c r="S319" s="5"/>
      <c r="T319" s="5"/>
      <c r="U319" s="37"/>
      <c r="V319" s="37"/>
      <c r="W319" s="37"/>
      <c r="X319" s="37"/>
      <c r="Y319" s="37"/>
      <c r="Z319" s="37"/>
      <c r="AA319" s="37"/>
    </row>
    <row r="320" spans="1:27" ht="15.7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5"/>
      <c r="M320" s="5"/>
      <c r="N320" s="5"/>
      <c r="O320" s="5"/>
      <c r="P320" s="5"/>
      <c r="Q320" s="5"/>
      <c r="R320" s="5"/>
      <c r="S320" s="5"/>
      <c r="T320" s="5"/>
      <c r="U320" s="37"/>
      <c r="V320" s="37"/>
      <c r="W320" s="37"/>
      <c r="X320" s="37"/>
      <c r="Y320" s="37"/>
      <c r="Z320" s="37"/>
      <c r="AA320" s="37"/>
    </row>
    <row r="321" spans="1:27" ht="15.7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5"/>
      <c r="M321" s="5"/>
      <c r="N321" s="5"/>
      <c r="O321" s="5"/>
      <c r="P321" s="5"/>
      <c r="Q321" s="5"/>
      <c r="R321" s="5"/>
      <c r="S321" s="5"/>
      <c r="T321" s="5"/>
      <c r="U321" s="37"/>
      <c r="V321" s="37"/>
      <c r="W321" s="37"/>
      <c r="X321" s="37"/>
      <c r="Y321" s="37"/>
      <c r="Z321" s="37"/>
      <c r="AA321" s="37"/>
    </row>
    <row r="322" spans="1:27" ht="15.7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5"/>
      <c r="M322" s="5"/>
      <c r="N322" s="5"/>
      <c r="O322" s="5"/>
      <c r="P322" s="5"/>
      <c r="Q322" s="5"/>
      <c r="R322" s="5"/>
      <c r="S322" s="5"/>
      <c r="T322" s="5"/>
      <c r="U322" s="37"/>
      <c r="V322" s="37"/>
      <c r="W322" s="37"/>
      <c r="X322" s="37"/>
      <c r="Y322" s="37"/>
      <c r="Z322" s="37"/>
      <c r="AA322" s="37"/>
    </row>
    <row r="323" spans="1:27" ht="15.7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5"/>
      <c r="M323" s="5"/>
      <c r="N323" s="5"/>
      <c r="O323" s="5"/>
      <c r="P323" s="5"/>
      <c r="Q323" s="5"/>
      <c r="R323" s="5"/>
      <c r="S323" s="5"/>
      <c r="T323" s="5"/>
      <c r="U323" s="37"/>
      <c r="V323" s="37"/>
      <c r="W323" s="37"/>
      <c r="X323" s="37"/>
      <c r="Y323" s="37"/>
      <c r="Z323" s="37"/>
      <c r="AA323" s="37"/>
    </row>
    <row r="324" spans="1:27" ht="15.7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5"/>
      <c r="M324" s="5"/>
      <c r="N324" s="5"/>
      <c r="O324" s="5"/>
      <c r="P324" s="5"/>
      <c r="Q324" s="5"/>
      <c r="R324" s="5"/>
      <c r="S324" s="5"/>
      <c r="T324" s="5"/>
      <c r="U324" s="37"/>
      <c r="V324" s="37"/>
      <c r="W324" s="37"/>
      <c r="X324" s="37"/>
      <c r="Y324" s="37"/>
      <c r="Z324" s="37"/>
      <c r="AA324" s="37"/>
    </row>
    <row r="325" spans="1:27" ht="15.7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5"/>
      <c r="M325" s="5"/>
      <c r="N325" s="5"/>
      <c r="O325" s="5"/>
      <c r="P325" s="5"/>
      <c r="Q325" s="5"/>
      <c r="R325" s="5"/>
      <c r="S325" s="5"/>
      <c r="T325" s="5"/>
      <c r="U325" s="37"/>
      <c r="V325" s="37"/>
      <c r="W325" s="37"/>
      <c r="X325" s="37"/>
      <c r="Y325" s="37"/>
      <c r="Z325" s="37"/>
      <c r="AA325" s="37"/>
    </row>
    <row r="326" spans="1:27" ht="15.7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5"/>
      <c r="M326" s="5"/>
      <c r="N326" s="5"/>
      <c r="O326" s="5"/>
      <c r="P326" s="5"/>
      <c r="Q326" s="5"/>
      <c r="R326" s="5"/>
      <c r="S326" s="5"/>
      <c r="T326" s="5"/>
      <c r="U326" s="37"/>
      <c r="V326" s="37"/>
      <c r="W326" s="37"/>
      <c r="X326" s="37"/>
      <c r="Y326" s="37"/>
      <c r="Z326" s="37"/>
      <c r="AA326" s="37"/>
    </row>
    <row r="327" spans="1:27" ht="15.7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5"/>
      <c r="M327" s="5"/>
      <c r="N327" s="5"/>
      <c r="O327" s="5"/>
      <c r="P327" s="5"/>
      <c r="Q327" s="5"/>
      <c r="R327" s="5"/>
      <c r="S327" s="5"/>
      <c r="T327" s="5"/>
      <c r="U327" s="37"/>
      <c r="V327" s="37"/>
      <c r="W327" s="37"/>
      <c r="X327" s="37"/>
      <c r="Y327" s="37"/>
      <c r="Z327" s="37"/>
      <c r="AA327" s="37"/>
    </row>
    <row r="328" spans="1:27" ht="15.7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5"/>
      <c r="M328" s="5"/>
      <c r="N328" s="5"/>
      <c r="O328" s="5"/>
      <c r="P328" s="5"/>
      <c r="Q328" s="5"/>
      <c r="R328" s="5"/>
      <c r="S328" s="5"/>
      <c r="T328" s="5"/>
      <c r="U328" s="37"/>
      <c r="V328" s="37"/>
      <c r="W328" s="37"/>
      <c r="X328" s="37"/>
      <c r="Y328" s="37"/>
      <c r="Z328" s="37"/>
      <c r="AA328" s="37"/>
    </row>
    <row r="329" spans="1:27" ht="15.7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5"/>
      <c r="M329" s="5"/>
      <c r="N329" s="5"/>
      <c r="O329" s="5"/>
      <c r="P329" s="5"/>
      <c r="Q329" s="5"/>
      <c r="R329" s="5"/>
      <c r="S329" s="5"/>
      <c r="T329" s="5"/>
      <c r="U329" s="37"/>
      <c r="V329" s="37"/>
      <c r="W329" s="37"/>
      <c r="X329" s="37"/>
      <c r="Y329" s="37"/>
      <c r="Z329" s="37"/>
      <c r="AA329" s="37"/>
    </row>
    <row r="330" spans="1:27" ht="15.7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5"/>
      <c r="M330" s="5"/>
      <c r="N330" s="5"/>
      <c r="O330" s="5"/>
      <c r="P330" s="5"/>
      <c r="Q330" s="5"/>
      <c r="R330" s="5"/>
      <c r="S330" s="5"/>
      <c r="T330" s="5"/>
      <c r="U330" s="37"/>
      <c r="V330" s="37"/>
      <c r="W330" s="37"/>
      <c r="X330" s="37"/>
      <c r="Y330" s="37"/>
      <c r="Z330" s="37"/>
      <c r="AA330" s="37"/>
    </row>
    <row r="331" spans="1:27" ht="15.7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5"/>
      <c r="M331" s="5"/>
      <c r="N331" s="5"/>
      <c r="O331" s="5"/>
      <c r="P331" s="5"/>
      <c r="Q331" s="5"/>
      <c r="R331" s="5"/>
      <c r="S331" s="5"/>
      <c r="T331" s="5"/>
      <c r="U331" s="37"/>
      <c r="V331" s="37"/>
      <c r="W331" s="37"/>
      <c r="X331" s="37"/>
      <c r="Y331" s="37"/>
      <c r="Z331" s="37"/>
      <c r="AA331" s="37"/>
    </row>
    <row r="332" spans="1:27" ht="15.7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5"/>
      <c r="M332" s="5"/>
      <c r="N332" s="5"/>
      <c r="O332" s="5"/>
      <c r="P332" s="5"/>
      <c r="Q332" s="5"/>
      <c r="R332" s="5"/>
      <c r="S332" s="5"/>
      <c r="T332" s="5"/>
      <c r="U332" s="37"/>
      <c r="V332" s="37"/>
      <c r="W332" s="37"/>
      <c r="X332" s="37"/>
      <c r="Y332" s="37"/>
      <c r="Z332" s="37"/>
      <c r="AA332" s="37"/>
    </row>
    <row r="333" spans="1:27" ht="15.7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5"/>
      <c r="M333" s="5"/>
      <c r="N333" s="5"/>
      <c r="O333" s="5"/>
      <c r="P333" s="5"/>
      <c r="Q333" s="5"/>
      <c r="R333" s="5"/>
      <c r="S333" s="5"/>
      <c r="T333" s="5"/>
      <c r="U333" s="37"/>
      <c r="V333" s="37"/>
      <c r="W333" s="37"/>
      <c r="X333" s="37"/>
      <c r="Y333" s="37"/>
      <c r="Z333" s="37"/>
      <c r="AA333" s="37"/>
    </row>
    <row r="334" spans="1:27" ht="15.7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5"/>
      <c r="M334" s="5"/>
      <c r="N334" s="5"/>
      <c r="O334" s="5"/>
      <c r="P334" s="5"/>
      <c r="Q334" s="5"/>
      <c r="R334" s="5"/>
      <c r="S334" s="5"/>
      <c r="T334" s="5"/>
      <c r="U334" s="37"/>
      <c r="V334" s="37"/>
      <c r="W334" s="37"/>
      <c r="X334" s="37"/>
      <c r="Y334" s="37"/>
      <c r="Z334" s="37"/>
      <c r="AA334" s="37"/>
    </row>
    <row r="335" spans="1:27" ht="15.7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5"/>
      <c r="M335" s="5"/>
      <c r="N335" s="5"/>
      <c r="O335" s="5"/>
      <c r="P335" s="5"/>
      <c r="Q335" s="5"/>
      <c r="R335" s="5"/>
      <c r="S335" s="5"/>
      <c r="T335" s="5"/>
      <c r="U335" s="37"/>
      <c r="V335" s="37"/>
      <c r="W335" s="37"/>
      <c r="X335" s="37"/>
      <c r="Y335" s="37"/>
      <c r="Z335" s="37"/>
      <c r="AA335" s="37"/>
    </row>
    <row r="336" spans="1:27" ht="15.7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5"/>
      <c r="M336" s="5"/>
      <c r="N336" s="5"/>
      <c r="O336" s="5"/>
      <c r="P336" s="5"/>
      <c r="Q336" s="5"/>
      <c r="R336" s="5"/>
      <c r="S336" s="5"/>
      <c r="T336" s="5"/>
      <c r="U336" s="37"/>
      <c r="V336" s="37"/>
      <c r="W336" s="37"/>
      <c r="X336" s="37"/>
      <c r="Y336" s="37"/>
      <c r="Z336" s="37"/>
      <c r="AA336" s="37"/>
    </row>
    <row r="337" spans="1:27" ht="15.7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5"/>
      <c r="M337" s="5"/>
      <c r="N337" s="5"/>
      <c r="O337" s="5"/>
      <c r="P337" s="5"/>
      <c r="Q337" s="5"/>
      <c r="R337" s="5"/>
      <c r="S337" s="5"/>
      <c r="T337" s="5"/>
      <c r="U337" s="37"/>
      <c r="V337" s="37"/>
      <c r="W337" s="37"/>
      <c r="X337" s="37"/>
      <c r="Y337" s="37"/>
      <c r="Z337" s="37"/>
      <c r="AA337" s="37"/>
    </row>
    <row r="338" spans="1:27" ht="15.7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5"/>
      <c r="M338" s="5"/>
      <c r="N338" s="5"/>
      <c r="O338" s="5"/>
      <c r="P338" s="5"/>
      <c r="Q338" s="5"/>
      <c r="R338" s="5"/>
      <c r="S338" s="5"/>
      <c r="T338" s="5"/>
      <c r="U338" s="37"/>
      <c r="V338" s="37"/>
      <c r="W338" s="37"/>
      <c r="X338" s="37"/>
      <c r="Y338" s="37"/>
      <c r="Z338" s="37"/>
      <c r="AA338" s="37"/>
    </row>
    <row r="339" spans="1:27" ht="15.7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5"/>
      <c r="M339" s="5"/>
      <c r="N339" s="5"/>
      <c r="O339" s="5"/>
      <c r="P339" s="5"/>
      <c r="Q339" s="5"/>
      <c r="R339" s="5"/>
      <c r="S339" s="5"/>
      <c r="T339" s="5"/>
      <c r="U339" s="37"/>
      <c r="V339" s="37"/>
      <c r="W339" s="37"/>
      <c r="X339" s="37"/>
      <c r="Y339" s="37"/>
      <c r="Z339" s="37"/>
      <c r="AA339" s="37"/>
    </row>
    <row r="340" spans="1:27" ht="15.7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5"/>
      <c r="M340" s="5"/>
      <c r="N340" s="5"/>
      <c r="O340" s="5"/>
      <c r="P340" s="5"/>
      <c r="Q340" s="5"/>
      <c r="R340" s="5"/>
      <c r="S340" s="5"/>
      <c r="T340" s="5"/>
      <c r="U340" s="37"/>
      <c r="V340" s="37"/>
      <c r="W340" s="37"/>
      <c r="X340" s="37"/>
      <c r="Y340" s="37"/>
      <c r="Z340" s="37"/>
      <c r="AA340" s="37"/>
    </row>
    <row r="341" spans="1:27" ht="15.7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ht="15.7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ht="15.7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ht="15.7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ht="15.7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ht="15.7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ht="15.7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ht="15.7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ht="15.7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ht="15.7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ht="15.7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ht="15.7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ht="15.7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ht="15.7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ht="15.7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ht="15.7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ht="15.7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ht="15.7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ht="15.7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ht="15.7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ht="15.7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ht="15.7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ht="15.7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ht="15.7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ht="15.7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ht="15.7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ht="15.7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ht="15.7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ht="15.7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ht="15.7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ht="15.7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ht="15.7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5.7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5.7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5.7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5.7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5.7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5.7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5.7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5.7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5.7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5.7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5.7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5.7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5.7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5.7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5.7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5.7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5.7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5.7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5.7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5.7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5.7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5.7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5.7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5.7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5.7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5.7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5.7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5.7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5.7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5.7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5.7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5.7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5.7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5.7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5.7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5.7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5.7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5.7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5.7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5.7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5.7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5.7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5.7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5.7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5.7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5.7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5.7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5.7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5.7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5.7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5.7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5.7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5.7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5.7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5.7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5.7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5.7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5.7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5.7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5.7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5.7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5.75" customHeight="1"/>
    <row r="435" spans="1:27" ht="15.75" customHeight="1"/>
    <row r="436" spans="1:27" ht="15.75" customHeight="1"/>
    <row r="437" spans="1:27" ht="15.75" customHeight="1"/>
    <row r="438" spans="1:27" ht="15.75" customHeight="1"/>
    <row r="439" spans="1:27" ht="15.75" customHeight="1"/>
    <row r="440" spans="1:27" ht="15.75" customHeight="1"/>
    <row r="441" spans="1:27" ht="15.75" customHeight="1"/>
    <row r="442" spans="1:27" ht="15.75" customHeight="1"/>
    <row r="443" spans="1:27" ht="15.75" customHeight="1"/>
    <row r="444" spans="1:27" ht="15.75" customHeight="1"/>
    <row r="445" spans="1:27" ht="15.75" customHeight="1"/>
    <row r="446" spans="1:27" ht="15.75" customHeight="1"/>
    <row r="447" spans="1:27" ht="15.75" customHeight="1"/>
    <row r="448" spans="1:27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f6hZC90eobdLb4UooxHClJdoQkQ8mDm1OtpkmY0qL/HQy+lRCn0I81ScZARaCYj4N3ULTs0kCnKG9zlBpDNOUg==" saltValue="ndjHQkhiBQ3SyH+Wy7WO2w==" spinCount="100000" sheet="1" objects="1" scenarios="1"/>
  <mergeCells count="208">
    <mergeCell ref="K22:K23"/>
    <mergeCell ref="L22:L23"/>
    <mergeCell ref="M22:M23"/>
    <mergeCell ref="N22:N23"/>
    <mergeCell ref="L5:L6"/>
    <mergeCell ref="M5:M6"/>
    <mergeCell ref="L7:L8"/>
    <mergeCell ref="M7:M8"/>
    <mergeCell ref="N7:N8"/>
    <mergeCell ref="D3:J3"/>
    <mergeCell ref="L3:L4"/>
    <mergeCell ref="M3:M4"/>
    <mergeCell ref="N3:N4"/>
    <mergeCell ref="B5:B6"/>
    <mergeCell ref="C5:C6"/>
    <mergeCell ref="N5:N6"/>
    <mergeCell ref="A27:A28"/>
    <mergeCell ref="B27:B28"/>
    <mergeCell ref="C27:C28"/>
    <mergeCell ref="K27:K28"/>
    <mergeCell ref="L27:L28"/>
    <mergeCell ref="M27:M28"/>
    <mergeCell ref="N27:N28"/>
    <mergeCell ref="A5:A6"/>
    <mergeCell ref="A7:A8"/>
    <mergeCell ref="B7:B8"/>
    <mergeCell ref="C7:C8"/>
    <mergeCell ref="A22:A23"/>
    <mergeCell ref="B22:B23"/>
    <mergeCell ref="C22:C23"/>
    <mergeCell ref="K3:K4"/>
    <mergeCell ref="K5:K6"/>
    <mergeCell ref="K7:K8"/>
    <mergeCell ref="A29:A30"/>
    <mergeCell ref="B29:B30"/>
    <mergeCell ref="C29:C30"/>
    <mergeCell ref="K29:K30"/>
    <mergeCell ref="L29:L30"/>
    <mergeCell ref="M29:M30"/>
    <mergeCell ref="N29:N30"/>
    <mergeCell ref="A32:A33"/>
    <mergeCell ref="B32:B33"/>
    <mergeCell ref="C32:C33"/>
    <mergeCell ref="K32:K33"/>
    <mergeCell ref="L32:L33"/>
    <mergeCell ref="M32:M33"/>
    <mergeCell ref="N32:N33"/>
    <mergeCell ref="A101:A102"/>
    <mergeCell ref="B101:B102"/>
    <mergeCell ref="C101:C102"/>
    <mergeCell ref="K101:K102"/>
    <mergeCell ref="L101:L102"/>
    <mergeCell ref="M101:M102"/>
    <mergeCell ref="N101:N102"/>
    <mergeCell ref="A103:A104"/>
    <mergeCell ref="B103:B104"/>
    <mergeCell ref="C103:C104"/>
    <mergeCell ref="K103:K104"/>
    <mergeCell ref="L103:L104"/>
    <mergeCell ref="M103:M104"/>
    <mergeCell ref="N103:N104"/>
    <mergeCell ref="K110:K111"/>
    <mergeCell ref="L110:L111"/>
    <mergeCell ref="M110:M111"/>
    <mergeCell ref="N110:N111"/>
    <mergeCell ref="A112:A113"/>
    <mergeCell ref="B112:B113"/>
    <mergeCell ref="C112:C113"/>
    <mergeCell ref="K112:K113"/>
    <mergeCell ref="L112:L113"/>
    <mergeCell ref="M112:M113"/>
    <mergeCell ref="N112:N113"/>
    <mergeCell ref="A38:A39"/>
    <mergeCell ref="B38:B39"/>
    <mergeCell ref="C38:C39"/>
    <mergeCell ref="K38:K39"/>
    <mergeCell ref="L38:L39"/>
    <mergeCell ref="M38:M39"/>
    <mergeCell ref="N38:N39"/>
    <mergeCell ref="A40:A41"/>
    <mergeCell ref="B40:B41"/>
    <mergeCell ref="C40:C41"/>
    <mergeCell ref="K40:K41"/>
    <mergeCell ref="L40:L41"/>
    <mergeCell ref="M40:M41"/>
    <mergeCell ref="N40:N41"/>
    <mergeCell ref="A45:A46"/>
    <mergeCell ref="B45:B46"/>
    <mergeCell ref="C45:C46"/>
    <mergeCell ref="K45:K46"/>
    <mergeCell ref="L45:L46"/>
    <mergeCell ref="M45:M46"/>
    <mergeCell ref="N45:N46"/>
    <mergeCell ref="A49:A50"/>
    <mergeCell ref="B49:B50"/>
    <mergeCell ref="C49:C50"/>
    <mergeCell ref="K49:K50"/>
    <mergeCell ref="L49:L50"/>
    <mergeCell ref="M49:M50"/>
    <mergeCell ref="N49:N50"/>
    <mergeCell ref="K136:K137"/>
    <mergeCell ref="L136:L137"/>
    <mergeCell ref="M136:M137"/>
    <mergeCell ref="N136:N137"/>
    <mergeCell ref="A138:A139"/>
    <mergeCell ref="B138:B139"/>
    <mergeCell ref="C138:C139"/>
    <mergeCell ref="A51:A52"/>
    <mergeCell ref="B51:B52"/>
    <mergeCell ref="C51:C52"/>
    <mergeCell ref="K51:K52"/>
    <mergeCell ref="L51:L52"/>
    <mergeCell ref="M51:M52"/>
    <mergeCell ref="N51:N52"/>
    <mergeCell ref="A84:A85"/>
    <mergeCell ref="B84:B85"/>
    <mergeCell ref="C84:C85"/>
    <mergeCell ref="K84:K85"/>
    <mergeCell ref="L84:L85"/>
    <mergeCell ref="M84:M85"/>
    <mergeCell ref="N84:N85"/>
    <mergeCell ref="A110:A111"/>
    <mergeCell ref="B110:B111"/>
    <mergeCell ref="C110:C111"/>
    <mergeCell ref="A208:A209"/>
    <mergeCell ref="B208:B209"/>
    <mergeCell ref="C208:C209"/>
    <mergeCell ref="K208:K209"/>
    <mergeCell ref="L208:L209"/>
    <mergeCell ref="M208:M209"/>
    <mergeCell ref="N208:N209"/>
    <mergeCell ref="A120:A121"/>
    <mergeCell ref="B120:B121"/>
    <mergeCell ref="C120:C121"/>
    <mergeCell ref="K120:K121"/>
    <mergeCell ref="L120:L121"/>
    <mergeCell ref="M120:M121"/>
    <mergeCell ref="N120:N121"/>
    <mergeCell ref="A182:A183"/>
    <mergeCell ref="B182:B183"/>
    <mergeCell ref="C182:C183"/>
    <mergeCell ref="K182:K183"/>
    <mergeCell ref="L182:L183"/>
    <mergeCell ref="M182:M183"/>
    <mergeCell ref="N182:N183"/>
    <mergeCell ref="A136:A137"/>
    <mergeCell ref="B136:B137"/>
    <mergeCell ref="C136:C137"/>
    <mergeCell ref="A225:A226"/>
    <mergeCell ref="B225:B226"/>
    <mergeCell ref="C225:C226"/>
    <mergeCell ref="K225:K226"/>
    <mergeCell ref="L225:L226"/>
    <mergeCell ref="M225:M226"/>
    <mergeCell ref="N225:N226"/>
    <mergeCell ref="A210:A211"/>
    <mergeCell ref="B210:B211"/>
    <mergeCell ref="C210:C211"/>
    <mergeCell ref="K210:K211"/>
    <mergeCell ref="L210:L211"/>
    <mergeCell ref="M210:M211"/>
    <mergeCell ref="N210:N211"/>
    <mergeCell ref="K138:K139"/>
    <mergeCell ref="L138:L139"/>
    <mergeCell ref="M138:M139"/>
    <mergeCell ref="N138:N139"/>
    <mergeCell ref="A147:A148"/>
    <mergeCell ref="B147:B148"/>
    <mergeCell ref="C147:C148"/>
    <mergeCell ref="K147:K148"/>
    <mergeCell ref="L147:L148"/>
    <mergeCell ref="M147:M148"/>
    <mergeCell ref="N147:N148"/>
    <mergeCell ref="A153:A154"/>
    <mergeCell ref="B153:B154"/>
    <mergeCell ref="C153:C154"/>
    <mergeCell ref="K153:K154"/>
    <mergeCell ref="L153:L154"/>
    <mergeCell ref="M153:M154"/>
    <mergeCell ref="N153:N154"/>
    <mergeCell ref="A155:A156"/>
    <mergeCell ref="B155:B156"/>
    <mergeCell ref="C155:C156"/>
    <mergeCell ref="K155:K156"/>
    <mergeCell ref="L155:L156"/>
    <mergeCell ref="M155:M156"/>
    <mergeCell ref="N155:N156"/>
    <mergeCell ref="A174:A175"/>
    <mergeCell ref="B174:B175"/>
    <mergeCell ref="C174:C175"/>
    <mergeCell ref="K174:K175"/>
    <mergeCell ref="L174:L175"/>
    <mergeCell ref="M174:M175"/>
    <mergeCell ref="N174:N175"/>
    <mergeCell ref="A200:A201"/>
    <mergeCell ref="B200:B201"/>
    <mergeCell ref="C200:C201"/>
    <mergeCell ref="K200:K201"/>
    <mergeCell ref="L200:L201"/>
    <mergeCell ref="M200:M201"/>
    <mergeCell ref="N200:N201"/>
    <mergeCell ref="A184:A185"/>
    <mergeCell ref="B184:B185"/>
    <mergeCell ref="C184:C185"/>
    <mergeCell ref="K184:K185"/>
    <mergeCell ref="L184:L185"/>
    <mergeCell ref="M184:M185"/>
    <mergeCell ref="N184:N185"/>
  </mergeCells>
  <pageMargins left="0.25" right="0.25" top="0.75" bottom="0.75" header="0.3" footer="0.3"/>
  <pageSetup paperSize="8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000"/>
  <sheetViews>
    <sheetView tabSelected="1" workbookViewId="0">
      <pane ySplit="4" topLeftCell="A5" activePane="bottomLeft" state="frozen"/>
      <selection pane="bottomLeft" activeCell="K20" sqref="K20"/>
    </sheetView>
  </sheetViews>
  <sheetFormatPr defaultColWidth="12.7109375" defaultRowHeight="15" customHeight="1"/>
  <cols>
    <col min="1" max="1" width="9.7109375" customWidth="1"/>
    <col min="2" max="2" width="38.7109375" customWidth="1"/>
    <col min="3" max="3" width="20.28515625" customWidth="1"/>
    <col min="4" max="6" width="11.140625" customWidth="1"/>
    <col min="7" max="8" width="11.7109375" customWidth="1"/>
    <col min="9" max="10" width="11.140625" customWidth="1"/>
    <col min="11" max="11" width="12.28515625" customWidth="1"/>
    <col min="12" max="12" width="10.7109375" customWidth="1"/>
    <col min="13" max="13" width="11.42578125" customWidth="1"/>
    <col min="14" max="14" width="11.140625" customWidth="1"/>
    <col min="15" max="16" width="11.7109375" customWidth="1"/>
    <col min="17" max="17" width="10.85546875" customWidth="1"/>
    <col min="18" max="18" width="10.7109375" customWidth="1"/>
    <col min="19" max="22" width="11.7109375" customWidth="1"/>
    <col min="23" max="24" width="12" customWidth="1"/>
    <col min="25" max="30" width="11.7109375" customWidth="1"/>
    <col min="31" max="32" width="12.140625" customWidth="1"/>
    <col min="33" max="38" width="11.7109375" customWidth="1"/>
    <col min="39" max="39" width="12.28515625" customWidth="1"/>
  </cols>
  <sheetData>
    <row r="1" spans="1:39" ht="26.25" customHeight="1">
      <c r="A1" s="38" t="s">
        <v>549</v>
      </c>
      <c r="B1" s="38"/>
      <c r="C1" s="38"/>
      <c r="D1" s="38"/>
      <c r="E1" s="38"/>
      <c r="F1" s="38"/>
      <c r="G1" s="38"/>
      <c r="H1" s="39"/>
      <c r="I1" s="38"/>
      <c r="J1" s="38"/>
      <c r="K1" s="38"/>
      <c r="L1" s="38"/>
      <c r="M1" s="38"/>
      <c r="N1" s="38"/>
      <c r="O1" s="38"/>
      <c r="P1" s="39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ht="26.25" customHeight="1">
      <c r="A2" s="138" t="s">
        <v>550</v>
      </c>
      <c r="B2" s="138" t="s">
        <v>1</v>
      </c>
      <c r="C2" s="40" t="s">
        <v>551</v>
      </c>
      <c r="D2" s="142" t="s">
        <v>552</v>
      </c>
      <c r="E2" s="133"/>
      <c r="F2" s="133"/>
      <c r="G2" s="133"/>
      <c r="H2" s="133"/>
      <c r="I2" s="133"/>
      <c r="J2" s="133"/>
      <c r="K2" s="134"/>
      <c r="L2" s="142" t="s">
        <v>553</v>
      </c>
      <c r="M2" s="133"/>
      <c r="N2" s="133"/>
      <c r="O2" s="133"/>
      <c r="P2" s="133"/>
      <c r="Q2" s="133"/>
      <c r="R2" s="133"/>
      <c r="S2" s="134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ht="26.25" customHeight="1">
      <c r="A3" s="141"/>
      <c r="B3" s="141"/>
      <c r="C3" s="40" t="s">
        <v>18</v>
      </c>
      <c r="D3" s="138" t="s">
        <v>554</v>
      </c>
      <c r="E3" s="138" t="s">
        <v>555</v>
      </c>
      <c r="F3" s="138" t="s">
        <v>556</v>
      </c>
      <c r="G3" s="143" t="s">
        <v>557</v>
      </c>
      <c r="H3" s="145"/>
      <c r="I3" s="138" t="s">
        <v>558</v>
      </c>
      <c r="J3" s="138" t="s">
        <v>559</v>
      </c>
      <c r="K3" s="140" t="s">
        <v>560</v>
      </c>
      <c r="L3" s="138" t="s">
        <v>554</v>
      </c>
      <c r="M3" s="138" t="s">
        <v>555</v>
      </c>
      <c r="N3" s="138" t="s">
        <v>556</v>
      </c>
      <c r="O3" s="143" t="s">
        <v>557</v>
      </c>
      <c r="P3" s="144"/>
      <c r="Q3" s="138" t="s">
        <v>558</v>
      </c>
      <c r="R3" s="138" t="s">
        <v>559</v>
      </c>
      <c r="S3" s="140" t="s">
        <v>561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</row>
    <row r="4" spans="1:39" ht="26.25" customHeight="1">
      <c r="A4" s="139"/>
      <c r="B4" s="139"/>
      <c r="C4" s="40" t="s">
        <v>18</v>
      </c>
      <c r="D4" s="139"/>
      <c r="E4" s="139"/>
      <c r="F4" s="139"/>
      <c r="G4" s="41" t="s">
        <v>562</v>
      </c>
      <c r="H4" s="41" t="s">
        <v>563</v>
      </c>
      <c r="I4" s="139"/>
      <c r="J4" s="139"/>
      <c r="K4" s="139"/>
      <c r="L4" s="139"/>
      <c r="M4" s="139"/>
      <c r="N4" s="139"/>
      <c r="O4" s="42" t="s">
        <v>562</v>
      </c>
      <c r="P4" s="42" t="s">
        <v>563</v>
      </c>
      <c r="Q4" s="139"/>
      <c r="R4" s="139"/>
      <c r="S4" s="139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ht="26.25" customHeight="1">
      <c r="A5" s="43" t="s">
        <v>16</v>
      </c>
      <c r="B5" s="43" t="s">
        <v>17</v>
      </c>
      <c r="C5" s="43" t="s">
        <v>18</v>
      </c>
      <c r="D5" s="44">
        <f>SUM('Izvori sredstava_22-27_pomoćno_'!L5+'Izvori sredstava_22-27_pomoćno_'!T5+'Izvori sredstava_22-27_pomoćno_'!AB5)</f>
        <v>3796124.2367932042</v>
      </c>
      <c r="E5" s="44">
        <f>SUM('Izvori sredstava_22-27_pomoćno_'!M5+'Izvori sredstava_22-27_pomoćno_'!U5+'Izvori sredstava_22-27_pomoćno_'!AC5)</f>
        <v>205734.00584019112</v>
      </c>
      <c r="F5" s="44">
        <f>SUM('Izvori sredstava_22-27_pomoćno_'!N5+'Izvori sredstava_22-27_pomoćno_'!V5+'Izvori sredstava_22-27_pomoćno_'!AD5)</f>
        <v>5735265.1314043012</v>
      </c>
      <c r="G5" s="44">
        <f>SUM('Izvori sredstava_22-27_pomoćno_'!O5+'Izvori sredstava_22-27_pomoćno_'!W5+'Izvori sredstava_22-27_pomoćno_'!AE5)</f>
        <v>8175471.1308733746</v>
      </c>
      <c r="H5" s="44">
        <f>SUM('Izvori sredstava_22-27_pomoćno_'!P5+'Izvori sredstava_22-27_pomoćno_'!X5+'Izvori sredstava_22-27_pomoćno_'!AF5)</f>
        <v>0</v>
      </c>
      <c r="I5" s="44">
        <f>SUM('Izvori sredstava_22-27_pomoćno_'!Q5+'Izvori sredstava_22-27_pomoćno_'!Y5+'Izvori sredstava_22-27_pomoćno_'!AG5)</f>
        <v>0</v>
      </c>
      <c r="J5" s="44">
        <f>SUM('Izvori sredstava_22-27_pomoćno_'!R5+'Izvori sredstava_22-27_pomoćno_'!Z5+'Izvori sredstava_22-27_pomoćno_'!AH5)</f>
        <v>252812.54048314309</v>
      </c>
      <c r="K5" s="44">
        <f>SUM('Izvori sredstava_22-27_pomoćno_'!S5+'Izvori sredstava_22-27_pomoćno_'!AA5+'Izvori sredstava_22-27_pomoćno_'!AI5)</f>
        <v>18165407.045394212</v>
      </c>
      <c r="L5" s="44">
        <v>92912.131669763738</v>
      </c>
      <c r="M5" s="44">
        <v>26546.32333421821</v>
      </c>
      <c r="N5" s="44">
        <v>1274219.9362888241</v>
      </c>
      <c r="O5" s="44">
        <v>1185951.35386249</v>
      </c>
      <c r="P5" s="44">
        <v>0</v>
      </c>
      <c r="Q5" s="44">
        <v>0</v>
      </c>
      <c r="R5" s="44">
        <v>186446.73214759756</v>
      </c>
      <c r="S5" s="45">
        <v>2766076.477302894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26.25" customHeight="1">
      <c r="A6" s="46" t="s">
        <v>30</v>
      </c>
      <c r="B6" s="46" t="s">
        <v>31</v>
      </c>
      <c r="C6" s="46" t="s">
        <v>18</v>
      </c>
      <c r="D6" s="47">
        <f>SUM('Izvori sredstava_22-27_pomoćno_'!L6+'Izvori sredstava_22-27_pomoćno_'!T6+'Izvori sredstava_22-27_pomoćno_'!AB6)</f>
        <v>3796124.2367932042</v>
      </c>
      <c r="E6" s="47">
        <f>SUM('Izvori sredstava_22-27_pomoćno_'!M6+'Izvori sredstava_22-27_pomoćno_'!U6+'Izvori sredstava_22-27_pomoćno_'!AC6)</f>
        <v>205734.00584019112</v>
      </c>
      <c r="F6" s="47">
        <f>SUM('Izvori sredstava_22-27_pomoćno_'!N6+'Izvori sredstava_22-27_pomoćno_'!V6+'Izvori sredstava_22-27_pomoćno_'!AD6)</f>
        <v>4498206.4640297322</v>
      </c>
      <c r="G6" s="47">
        <f>SUM('Izvori sredstava_22-27_pomoćno_'!O6+'Izvori sredstava_22-27_pomoćno_'!W6+'Izvori sredstava_22-27_pomoćno_'!AE6)</f>
        <v>8135651.6458720472</v>
      </c>
      <c r="H6" s="47">
        <f>SUM('Izvori sredstava_22-27_pomoćno_'!P6+'Izvori sredstava_22-27_pomoćno_'!X6+'Izvori sredstava_22-27_pomoćno_'!AF6)</f>
        <v>0</v>
      </c>
      <c r="I6" s="47">
        <f>SUM('Izvori sredstava_22-27_pomoćno_'!Q6+'Izvori sredstava_22-27_pomoćno_'!Y6+'Izvori sredstava_22-27_pomoćno_'!AG6)</f>
        <v>0</v>
      </c>
      <c r="J6" s="47">
        <f>SUM('Izvori sredstava_22-27_pomoćno_'!R6+'Izvori sredstava_22-27_pomoćno_'!Z6+'Izvori sredstava_22-27_pomoćno_'!AH6)</f>
        <v>153263.8279798248</v>
      </c>
      <c r="K6" s="48">
        <f>SUM('Izvori sredstava_22-27_pomoćno_'!S6+'Izvori sredstava_22-27_pomoćno_'!AA6+'Izvori sredstava_22-27_pomoćno_'!AI6)</f>
        <v>16788980.180514999</v>
      </c>
      <c r="L6" s="47">
        <v>92912.131669763738</v>
      </c>
      <c r="M6" s="47">
        <v>26546.32333421821</v>
      </c>
      <c r="N6" s="47">
        <v>865406.55694186362</v>
      </c>
      <c r="O6" s="47">
        <v>1172678.192195381</v>
      </c>
      <c r="P6" s="47">
        <v>0</v>
      </c>
      <c r="Q6" s="47">
        <v>0</v>
      </c>
      <c r="R6" s="47">
        <v>153263.8279798248</v>
      </c>
      <c r="S6" s="49">
        <v>2310807.0321210516</v>
      </c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26.25" customHeight="1">
      <c r="A7" s="11" t="s">
        <v>34</v>
      </c>
      <c r="B7" s="12" t="s">
        <v>35</v>
      </c>
      <c r="C7" s="11" t="s">
        <v>36</v>
      </c>
      <c r="D7" s="50">
        <f>SUM('Izvori sredstava_22-27_pomoćno_'!L7+'Izvori sredstava_22-27_pomoćno_'!T7+'Izvori sredstava_22-27_pomoćno_'!AB7)</f>
        <v>92912.131669763738</v>
      </c>
      <c r="E7" s="50">
        <f>SUM('Izvori sredstava_22-27_pomoćno_'!M7+'Izvori sredstava_22-27_pomoćno_'!U7+'Izvori sredstava_22-27_pomoćno_'!AC7)</f>
        <v>26546.32333421821</v>
      </c>
      <c r="F7" s="50">
        <f>SUM('Izvori sredstava_22-27_pomoćno_'!N7+'Izvori sredstava_22-27_pomoćno_'!V7+'Izvori sredstava_22-27_pomoćno_'!AD7)</f>
        <v>207592.24847358643</v>
      </c>
      <c r="G7" s="50">
        <f>SUM('Izvori sredstava_22-27_pomoćno_'!O7+'Izvori sredstava_22-27_pomoćno_'!W7+'Izvori sredstava_22-27_pomoćno_'!AE7)</f>
        <v>363153.70321210509</v>
      </c>
      <c r="H7" s="50">
        <f>SUM('Izvori sredstava_22-27_pomoćno_'!P7+'Izvori sredstava_22-27_pomoćno_'!X7+'Izvori sredstava_22-27_pomoćno_'!AF7)</f>
        <v>0</v>
      </c>
      <c r="I7" s="50">
        <f>SUM('Izvori sredstava_22-27_pomoćno_'!Q7+'Izvori sredstava_22-27_pomoćno_'!Y7+'Izvori sredstava_22-27_pomoćno_'!AG7)</f>
        <v>0</v>
      </c>
      <c r="J7" s="50">
        <f>SUM('Izvori sredstava_22-27_pomoćno_'!R7+'Izvori sredstava_22-27_pomoćno_'!Z7+'Izvori sredstava_22-27_pomoćno_'!AH7)</f>
        <v>0</v>
      </c>
      <c r="K7" s="45">
        <f>SUM('Izvori sredstava_22-27_pomoćno_'!S7+'Izvori sredstava_22-27_pomoćno_'!AA7+'Izvori sredstava_22-27_pomoćno_'!AI7)</f>
        <v>690204.40668967355</v>
      </c>
      <c r="L7" s="50">
        <v>39819.485001327317</v>
      </c>
      <c r="M7" s="50">
        <v>0</v>
      </c>
      <c r="N7" s="50">
        <v>0</v>
      </c>
      <c r="O7" s="50">
        <v>92912.131669763738</v>
      </c>
      <c r="P7" s="50">
        <v>0</v>
      </c>
      <c r="Q7" s="50">
        <v>0</v>
      </c>
      <c r="R7" s="50">
        <v>0</v>
      </c>
      <c r="S7" s="45">
        <v>132731.61667109106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26.25" customHeight="1">
      <c r="A8" s="11" t="s">
        <v>37</v>
      </c>
      <c r="B8" s="12" t="s">
        <v>38</v>
      </c>
      <c r="C8" s="11" t="s">
        <v>39</v>
      </c>
      <c r="D8" s="50">
        <f>SUM('Izvori sredstava_22-27_pomoćno_'!L8+'Izvori sredstava_22-27_pomoćno_'!T8+'Izvori sredstava_22-27_pomoćno_'!AB8)</f>
        <v>53092.64666843642</v>
      </c>
      <c r="E8" s="50">
        <f>SUM('Izvori sredstava_22-27_pomoćno_'!M8+'Izvori sredstava_22-27_pomoćno_'!U8+'Izvori sredstava_22-27_pomoćno_'!AC8)</f>
        <v>26546.32333421821</v>
      </c>
      <c r="F8" s="50">
        <f>SUM('Izvori sredstava_22-27_pomoćno_'!N8+'Izvori sredstava_22-27_pomoćno_'!V8+'Izvori sredstava_22-27_pomoćno_'!AD8)</f>
        <v>398194.85001327319</v>
      </c>
      <c r="G8" s="50">
        <f>SUM('Izvori sredstava_22-27_pomoćno_'!O8+'Izvori sredstava_22-27_pomoćno_'!W8+'Izvori sredstava_22-27_pomoćno_'!AE8)</f>
        <v>544730.55481815769</v>
      </c>
      <c r="H8" s="50">
        <f>SUM('Izvori sredstava_22-27_pomoćno_'!P8+'Izvori sredstava_22-27_pomoćno_'!X8+'Izvori sredstava_22-27_pomoćno_'!AF8)</f>
        <v>0</v>
      </c>
      <c r="I8" s="50">
        <f>SUM('Izvori sredstava_22-27_pomoćno_'!Q8+'Izvori sredstava_22-27_pomoćno_'!Y8+'Izvori sredstava_22-27_pomoćno_'!AG8)</f>
        <v>0</v>
      </c>
      <c r="J8" s="50">
        <f>SUM('Izvori sredstava_22-27_pomoćno_'!R8+'Izvori sredstava_22-27_pomoćno_'!Z8+'Izvori sredstava_22-27_pomoćno_'!AH8)</f>
        <v>153263.8279798248</v>
      </c>
      <c r="K8" s="45">
        <f>SUM('Izvori sredstava_22-27_pomoćno_'!S8+'Izvori sredstava_22-27_pomoćno_'!AA8+'Izvori sredstava_22-27_pomoćno_'!AI8)</f>
        <v>1175828.2028139103</v>
      </c>
      <c r="L8" s="51">
        <v>53092.64666843642</v>
      </c>
      <c r="M8" s="52">
        <v>26546.32333421821</v>
      </c>
      <c r="N8" s="52">
        <v>398194.85001327319</v>
      </c>
      <c r="O8" s="52">
        <v>544730.55481815769</v>
      </c>
      <c r="P8" s="50">
        <v>0</v>
      </c>
      <c r="Q8" s="52">
        <v>0</v>
      </c>
      <c r="R8" s="52">
        <v>153263.8279798248</v>
      </c>
      <c r="S8" s="45">
        <v>1175828.2028139103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11" t="s">
        <v>40</v>
      </c>
      <c r="B9" s="12" t="s">
        <v>41</v>
      </c>
      <c r="C9" s="11" t="s">
        <v>42</v>
      </c>
      <c r="D9" s="53">
        <f>SUM('Izvori sredstava_22-27_pomoćno_'!L9+'Izvori sredstava_22-27_pomoćno_'!T9+'Izvori sredstava_22-27_pomoćno_'!AB9)</f>
        <v>0</v>
      </c>
      <c r="E9" s="53">
        <f>SUM('Izvori sredstava_22-27_pomoćno_'!M9+'Izvori sredstava_22-27_pomoćno_'!U9+'Izvori sredstava_22-27_pomoćno_'!AC9)</f>
        <v>0</v>
      </c>
      <c r="F9" s="53">
        <f>SUM('Izvori sredstava_22-27_pomoćno_'!N9+'Izvori sredstava_22-27_pomoćno_'!V9+'Izvori sredstava_22-27_pomoćno_'!AD9)</f>
        <v>0</v>
      </c>
      <c r="G9" s="53">
        <f>SUM('Izvori sredstava_22-27_pomoćno_'!O9+'Izvori sredstava_22-27_pomoćno_'!W9+'Izvori sredstava_22-27_pomoćno_'!AE9)</f>
        <v>132731.61667109106</v>
      </c>
      <c r="H9" s="50">
        <f>SUM('Izvori sredstava_22-27_pomoćno_'!P9+'Izvori sredstava_22-27_pomoćno_'!X9+'Izvori sredstava_22-27_pomoćno_'!AF9)</f>
        <v>0</v>
      </c>
      <c r="I9" s="53">
        <f>SUM('Izvori sredstava_22-27_pomoćno_'!Q9+'Izvori sredstava_22-27_pomoćno_'!Y9+'Izvori sredstava_22-27_pomoćno_'!AG9)</f>
        <v>0</v>
      </c>
      <c r="J9" s="53">
        <f>SUM('Izvori sredstava_22-27_pomoćno_'!R9+'Izvori sredstava_22-27_pomoćno_'!Z9+'Izvori sredstava_22-27_pomoćno_'!AH9)</f>
        <v>0</v>
      </c>
      <c r="K9" s="45">
        <f>SUM('Izvori sredstava_22-27_pomoćno_'!S9+'Izvori sredstava_22-27_pomoćno_'!AA9+'Izvori sredstava_22-27_pomoćno_'!AI9)</f>
        <v>132731.61667109106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v>0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26.25" customHeight="1">
      <c r="A10" s="11" t="s">
        <v>43</v>
      </c>
      <c r="B10" s="12" t="s">
        <v>44</v>
      </c>
      <c r="C10" s="11" t="s">
        <v>45</v>
      </c>
      <c r="D10" s="53">
        <f>SUM('Izvori sredstava_22-27_pomoćno_'!L10+'Izvori sredstava_22-27_pomoćno_'!T10+'Izvori sredstava_22-27_pomoćno_'!AB10)</f>
        <v>0</v>
      </c>
      <c r="E10" s="53">
        <f>SUM('Izvori sredstava_22-27_pomoćno_'!M10+'Izvori sredstava_22-27_pomoćno_'!U10+'Izvori sredstava_22-27_pomoćno_'!AC10)</f>
        <v>0</v>
      </c>
      <c r="F10" s="53">
        <f>SUM('Izvori sredstava_22-27_pomoćno_'!N10+'Izvori sredstava_22-27_pomoćno_'!V10+'Izvori sredstava_22-27_pomoćno_'!AD10)</f>
        <v>0</v>
      </c>
      <c r="G10" s="53">
        <f>SUM('Izvori sredstava_22-27_pomoćno_'!O10+'Izvori sredstava_22-27_pomoćno_'!W10+'Izvori sredstava_22-27_pomoćno_'!AE10)</f>
        <v>0</v>
      </c>
      <c r="H10" s="50">
        <f>SUM('Izvori sredstava_22-27_pomoćno_'!P10+'Izvori sredstava_22-27_pomoćno_'!X10+'Izvori sredstava_22-27_pomoćno_'!AF10)</f>
        <v>0</v>
      </c>
      <c r="I10" s="53">
        <f>SUM('Izvori sredstava_22-27_pomoćno_'!Q10+'Izvori sredstava_22-27_pomoćno_'!Y10+'Izvori sredstava_22-27_pomoćno_'!AG10)</f>
        <v>0</v>
      </c>
      <c r="J10" s="53">
        <f>SUM('Izvori sredstava_22-27_pomoćno_'!R10+'Izvori sredstava_22-27_pomoćno_'!Z10+'Izvori sredstava_22-27_pomoćno_'!AH10)</f>
        <v>0</v>
      </c>
      <c r="K10" s="45">
        <f>SUM('Izvori sredstava_22-27_pomoćno_'!S10+'Izvori sredstava_22-27_pomoćno_'!AA10+'Izvori sredstava_22-27_pomoćno_'!AI10)</f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45">
        <v>0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ht="26.25" customHeight="1">
      <c r="A11" s="11" t="s">
        <v>46</v>
      </c>
      <c r="B11" s="12" t="s">
        <v>47</v>
      </c>
      <c r="C11" s="11" t="s">
        <v>45</v>
      </c>
      <c r="D11" s="50">
        <f>SUM('Izvori sredstava_22-27_pomoćno_'!L11+'Izvori sredstava_22-27_pomoćno_'!T11+'Izvori sredstava_22-27_pomoćno_'!AB11)</f>
        <v>331829.04167772766</v>
      </c>
      <c r="E11" s="50">
        <f>SUM('Izvori sredstava_22-27_pomoćno_'!M11+'Izvori sredstava_22-27_pomoćno_'!U11+'Izvori sredstava_22-27_pomoćno_'!AC11)</f>
        <v>99548.712503318282</v>
      </c>
      <c r="F11" s="50">
        <f>SUM('Izvori sredstava_22-27_pomoćno_'!N11+'Izvori sredstava_22-27_pomoćno_'!V11+'Izvori sredstava_22-27_pomoćno_'!AD11)</f>
        <v>165914.52083886383</v>
      </c>
      <c r="G11" s="50">
        <f>SUM('Izvori sredstava_22-27_pomoćno_'!O11+'Izvori sredstava_22-27_pomoćno_'!W11+'Izvori sredstava_22-27_pomoćno_'!AE11)</f>
        <v>0</v>
      </c>
      <c r="H11" s="50">
        <f>SUM('Izvori sredstava_22-27_pomoćno_'!P11+'Izvori sredstava_22-27_pomoćno_'!X11+'Izvori sredstava_22-27_pomoćno_'!AF11)</f>
        <v>0</v>
      </c>
      <c r="I11" s="50">
        <f>SUM('Izvori sredstava_22-27_pomoćno_'!Q11+'Izvori sredstava_22-27_pomoćno_'!Y11+'Izvori sredstava_22-27_pomoćno_'!AG11)</f>
        <v>0</v>
      </c>
      <c r="J11" s="50">
        <f>SUM('Izvori sredstava_22-27_pomoćno_'!R11+'Izvori sredstava_22-27_pomoćno_'!Z11+'Izvori sredstava_22-27_pomoćno_'!AH11)</f>
        <v>0</v>
      </c>
      <c r="K11" s="45">
        <f>SUM('Izvori sredstava_22-27_pomoćno_'!S11+'Izvori sredstava_22-27_pomoćno_'!AA11+'Izvori sredstava_22-27_pomoćno_'!AI11)</f>
        <v>597292.27501990984</v>
      </c>
      <c r="L11" s="50">
        <v>0</v>
      </c>
      <c r="M11" s="50">
        <v>0</v>
      </c>
      <c r="N11" s="50">
        <v>33182.904167772766</v>
      </c>
      <c r="O11" s="50">
        <v>0</v>
      </c>
      <c r="P11" s="50">
        <v>0</v>
      </c>
      <c r="Q11" s="50">
        <v>0</v>
      </c>
      <c r="R11" s="50">
        <v>0</v>
      </c>
      <c r="S11" s="45">
        <v>33182.904167772766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26.25" customHeight="1">
      <c r="A12" s="11" t="s">
        <v>48</v>
      </c>
      <c r="B12" s="12" t="s">
        <v>49</v>
      </c>
      <c r="C12" s="11" t="s">
        <v>50</v>
      </c>
      <c r="D12" s="50">
        <f>SUM('Izvori sredstava_22-27_pomoćno_'!L12+'Izvori sredstava_22-27_pomoćno_'!T12+'Izvori sredstava_22-27_pomoćno_'!AB12)</f>
        <v>0</v>
      </c>
      <c r="E12" s="50">
        <f>SUM('Izvori sredstava_22-27_pomoćno_'!M12+'Izvori sredstava_22-27_pomoćno_'!U12+'Izvori sredstava_22-27_pomoćno_'!AC12)</f>
        <v>53092.64666843642</v>
      </c>
      <c r="F12" s="50">
        <f>SUM('Izvori sredstava_22-27_pomoćno_'!N12+'Izvori sredstava_22-27_pomoćno_'!V12+'Izvori sredstava_22-27_pomoćno_'!AD12)</f>
        <v>132731.61667109106</v>
      </c>
      <c r="G12" s="50">
        <f>SUM('Izvori sredstava_22-27_pomoćno_'!O12+'Izvori sredstava_22-27_pomoćno_'!W12+'Izvori sredstava_22-27_pomoćno_'!AE12)</f>
        <v>398194.85001327319</v>
      </c>
      <c r="H12" s="50">
        <f>SUM('Izvori sredstava_22-27_pomoćno_'!P12+'Izvori sredstava_22-27_pomoćno_'!X12+'Izvori sredstava_22-27_pomoćno_'!AF12)</f>
        <v>0</v>
      </c>
      <c r="I12" s="50">
        <f>SUM('Izvori sredstava_22-27_pomoćno_'!Q12+'Izvori sredstava_22-27_pomoćno_'!Y12+'Izvori sredstava_22-27_pomoćno_'!AG12)</f>
        <v>0</v>
      </c>
      <c r="J12" s="50">
        <f>SUM('Izvori sredstava_22-27_pomoćno_'!R12+'Izvori sredstava_22-27_pomoćno_'!Z12+'Izvori sredstava_22-27_pomoćno_'!AH12)</f>
        <v>0</v>
      </c>
      <c r="K12" s="45">
        <f>SUM('Izvori sredstava_22-27_pomoćno_'!S12+'Izvori sredstava_22-27_pomoćno_'!AA12+'Izvori sredstava_22-27_pomoćno_'!AI12)</f>
        <v>584019.11335280072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v>0</v>
      </c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ht="26.25" customHeight="1">
      <c r="A13" s="11" t="s">
        <v>51</v>
      </c>
      <c r="B13" s="12" t="s">
        <v>52</v>
      </c>
      <c r="C13" s="11" t="s">
        <v>50</v>
      </c>
      <c r="D13" s="50">
        <f>SUM('Izvori sredstava_22-27_pomoćno_'!L13+'Izvori sredstava_22-27_pomoćno_'!T13+'Izvori sredstava_22-27_pomoćno_'!AB13)</f>
        <v>0</v>
      </c>
      <c r="E13" s="50">
        <f>SUM('Izvori sredstava_22-27_pomoćno_'!M13+'Izvori sredstava_22-27_pomoćno_'!U13+'Izvori sredstava_22-27_pomoćno_'!AC13)</f>
        <v>0</v>
      </c>
      <c r="F13" s="50">
        <f>SUM('Izvori sredstava_22-27_pomoćno_'!N13+'Izvori sredstava_22-27_pomoćno_'!V13+'Izvori sredstava_22-27_pomoćno_'!AD13)</f>
        <v>53092.64666843642</v>
      </c>
      <c r="G13" s="50">
        <f>SUM('Izvori sredstava_22-27_pomoćno_'!O13+'Izvori sredstava_22-27_pomoćno_'!W13+'Izvori sredstava_22-27_pomoćno_'!AE13)</f>
        <v>0</v>
      </c>
      <c r="H13" s="50">
        <f>SUM('Izvori sredstava_22-27_pomoćno_'!P13+'Izvori sredstava_22-27_pomoćno_'!X13+'Izvori sredstava_22-27_pomoćno_'!AF13)</f>
        <v>0</v>
      </c>
      <c r="I13" s="50">
        <f>SUM('Izvori sredstava_22-27_pomoćno_'!Q13+'Izvori sredstava_22-27_pomoćno_'!Y13+'Izvori sredstava_22-27_pomoćno_'!AG13)</f>
        <v>0</v>
      </c>
      <c r="J13" s="50">
        <f>SUM('Izvori sredstava_22-27_pomoćno_'!R13+'Izvori sredstava_22-27_pomoćno_'!Z13+'Izvori sredstava_22-27_pomoćno_'!AH13)</f>
        <v>0</v>
      </c>
      <c r="K13" s="45">
        <f>SUM('Izvori sredstava_22-27_pomoćno_'!S13+'Izvori sredstava_22-27_pomoćno_'!AA13+'Izvori sredstava_22-27_pomoćno_'!AI13)</f>
        <v>53092.64666843642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45">
        <v>0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ht="26.25" customHeight="1">
      <c r="A14" s="11" t="s">
        <v>53</v>
      </c>
      <c r="B14" s="12" t="s">
        <v>54</v>
      </c>
      <c r="C14" s="11" t="s">
        <v>55</v>
      </c>
      <c r="D14" s="50">
        <f>SUM('Izvori sredstava_22-27_pomoćno_'!L14+'Izvori sredstava_22-27_pomoćno_'!T14+'Izvori sredstava_22-27_pomoćno_'!AB14)</f>
        <v>0</v>
      </c>
      <c r="E14" s="50">
        <f>SUM('Izvori sredstava_22-27_pomoćno_'!M14+'Izvori sredstava_22-27_pomoćno_'!U14+'Izvori sredstava_22-27_pomoćno_'!AC14)</f>
        <v>0</v>
      </c>
      <c r="F14" s="50">
        <f>SUM('Izvori sredstava_22-27_pomoćno_'!N14+'Izvori sredstava_22-27_pomoćno_'!V14+'Izvori sredstava_22-27_pomoćno_'!AD14)</f>
        <v>160010.6185293337</v>
      </c>
      <c r="G14" s="50">
        <f>SUM('Izvori sredstava_22-27_pomoćno_'!O14+'Izvori sredstava_22-27_pomoćno_'!W14+'Izvori sredstava_22-27_pomoćno_'!AE14)</f>
        <v>372024.68808070081</v>
      </c>
      <c r="H14" s="50">
        <f>SUM('Izvori sredstava_22-27_pomoćno_'!P14+'Izvori sredstava_22-27_pomoćno_'!X14+'Izvori sredstava_22-27_pomoćno_'!AF14)</f>
        <v>0</v>
      </c>
      <c r="I14" s="50">
        <f>SUM('Izvori sredstava_22-27_pomoćno_'!Q14+'Izvori sredstava_22-27_pomoćno_'!Y14+'Izvori sredstava_22-27_pomoćno_'!AG14)</f>
        <v>0</v>
      </c>
      <c r="J14" s="50">
        <f>SUM('Izvori sredstava_22-27_pomoćno_'!R14+'Izvori sredstava_22-27_pomoćno_'!Z14+'Izvori sredstava_22-27_pomoćno_'!AH14)</f>
        <v>0</v>
      </c>
      <c r="K14" s="45">
        <f>SUM('Izvori sredstava_22-27_pomoćno_'!S14+'Izvori sredstava_22-27_pomoćno_'!AA14+'Izvori sredstava_22-27_pomoćno_'!AI14)</f>
        <v>532035.30661003455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45">
        <v>0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ht="26.25" customHeight="1">
      <c r="A15" s="11" t="s">
        <v>56</v>
      </c>
      <c r="B15" s="12" t="s">
        <v>57</v>
      </c>
      <c r="C15" s="11" t="s">
        <v>55</v>
      </c>
      <c r="D15" s="50">
        <f>SUM('Izvori sredstava_22-27_pomoćno_'!L15+'Izvori sredstava_22-27_pomoćno_'!T15+'Izvori sredstava_22-27_pomoćno_'!AB15)</f>
        <v>0</v>
      </c>
      <c r="E15" s="50">
        <f>SUM('Izvori sredstava_22-27_pomoćno_'!M15+'Izvori sredstava_22-27_pomoćno_'!U15+'Izvori sredstava_22-27_pomoćno_'!AC15)</f>
        <v>0</v>
      </c>
      <c r="F15" s="50">
        <f>SUM('Izvori sredstava_22-27_pomoćno_'!N15+'Izvori sredstava_22-27_pomoćno_'!V15+'Izvori sredstava_22-27_pomoćno_'!AD15)</f>
        <v>280018.58242633397</v>
      </c>
      <c r="G15" s="50">
        <f>SUM('Izvori sredstava_22-27_pomoćno_'!O15+'Izvori sredstava_22-27_pomoćno_'!W15+'Izvori sredstava_22-27_pomoćno_'!AE15)</f>
        <v>650043.13777541812</v>
      </c>
      <c r="H15" s="50">
        <f>SUM('Izvori sredstava_22-27_pomoćno_'!P15+'Izvori sredstava_22-27_pomoćno_'!X15+'Izvori sredstava_22-27_pomoćno_'!AF15)</f>
        <v>0</v>
      </c>
      <c r="I15" s="50">
        <f>SUM('Izvori sredstava_22-27_pomoćno_'!Q15+'Izvori sredstava_22-27_pomoćno_'!Y15+'Izvori sredstava_22-27_pomoćno_'!AG15)</f>
        <v>0</v>
      </c>
      <c r="J15" s="50">
        <f>SUM('Izvori sredstava_22-27_pomoćno_'!R15+'Izvori sredstava_22-27_pomoćno_'!Z15+'Izvori sredstava_22-27_pomoćno_'!AH15)</f>
        <v>0</v>
      </c>
      <c r="K15" s="45">
        <f>SUM('Izvori sredstava_22-27_pomoćno_'!S15+'Izvori sredstava_22-27_pomoćno_'!AA15+'Izvori sredstava_22-27_pomoćno_'!AI15)</f>
        <v>930061.72020175215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v>0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ht="26.25" customHeight="1">
      <c r="A16" s="11" t="s">
        <v>58</v>
      </c>
      <c r="B16" s="12" t="s">
        <v>59</v>
      </c>
      <c r="C16" s="11" t="s">
        <v>55</v>
      </c>
      <c r="D16" s="50">
        <f>SUM('Izvori sredstava_22-27_pomoćno_'!L16+'Izvori sredstava_22-27_pomoćno_'!T16+'Izvori sredstava_22-27_pomoćno_'!AB16)</f>
        <v>0</v>
      </c>
      <c r="E16" s="50">
        <f>SUM('Izvori sredstava_22-27_pomoćno_'!M16+'Izvori sredstava_22-27_pomoćno_'!U16+'Izvori sredstava_22-27_pomoćno_'!AC16)</f>
        <v>0</v>
      </c>
      <c r="F16" s="50">
        <f>SUM('Izvori sredstava_22-27_pomoćno_'!N16+'Izvori sredstava_22-27_pomoćno_'!V16+'Izvori sredstava_22-27_pomoćno_'!AD16)</f>
        <v>332022.03344836744</v>
      </c>
      <c r="G16" s="50">
        <f>SUM('Izvori sredstava_22-27_pomoćno_'!O16+'Izvori sredstava_22-27_pomoćno_'!W16+'Izvori sredstava_22-27_pomoćno_'!AE16)</f>
        <v>498033.05017255113</v>
      </c>
      <c r="H16" s="50">
        <f>SUM('Izvori sredstava_22-27_pomoćno_'!P16+'Izvori sredstava_22-27_pomoćno_'!X16+'Izvori sredstava_22-27_pomoćno_'!AF16)</f>
        <v>0</v>
      </c>
      <c r="I16" s="50">
        <f>SUM('Izvori sredstava_22-27_pomoćno_'!Q16+'Izvori sredstava_22-27_pomoćno_'!Y16+'Izvori sredstava_22-27_pomoćno_'!AG16)</f>
        <v>0</v>
      </c>
      <c r="J16" s="50">
        <f>SUM('Izvori sredstava_22-27_pomoćno_'!R16+'Izvori sredstava_22-27_pomoćno_'!Z16+'Izvori sredstava_22-27_pomoćno_'!AH16)</f>
        <v>0</v>
      </c>
      <c r="K16" s="45">
        <f>SUM('Izvori sredstava_22-27_pomoćno_'!S16+'Izvori sredstava_22-27_pomoćno_'!AA16+'Izvori sredstava_22-27_pomoćno_'!AI16)</f>
        <v>830055.08362091857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v>0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ht="26.25" customHeight="1">
      <c r="A17" s="11" t="s">
        <v>60</v>
      </c>
      <c r="B17" s="12" t="s">
        <v>61</v>
      </c>
      <c r="C17" s="11" t="s">
        <v>55</v>
      </c>
      <c r="D17" s="50">
        <f>SUM('Izvori sredstava_22-27_pomoćno_'!L17+'Izvori sredstava_22-27_pomoćno_'!T17+'Izvori sredstava_22-27_pomoćno_'!AB17)</f>
        <v>3318290.4167772764</v>
      </c>
      <c r="E17" s="50">
        <f>SUM('Izvori sredstava_22-27_pomoćno_'!M17+'Izvori sredstava_22-27_pomoćno_'!U17+'Izvori sredstava_22-27_pomoćno_'!AC17)</f>
        <v>0</v>
      </c>
      <c r="F17" s="50">
        <f>SUM('Izvori sredstava_22-27_pomoćno_'!N17+'Izvori sredstava_22-27_pomoćno_'!V17+'Izvori sredstava_22-27_pomoćno_'!AD17)</f>
        <v>265463.23334218212</v>
      </c>
      <c r="G17" s="50">
        <f>SUM('Izvori sredstava_22-27_pomoćno_'!O17+'Izvori sredstava_22-27_pomoćno_'!W17+'Izvori sredstava_22-27_pomoćno_'!AE17)</f>
        <v>1725511.0167241837</v>
      </c>
      <c r="H17" s="50">
        <f>SUM('Izvori sredstava_22-27_pomoćno_'!P17+'Izvori sredstava_22-27_pomoćno_'!X17+'Izvori sredstava_22-27_pomoćno_'!AF17)</f>
        <v>0</v>
      </c>
      <c r="I17" s="50">
        <f>SUM('Izvori sredstava_22-27_pomoćno_'!Q17+'Izvori sredstava_22-27_pomoćno_'!Y17+'Izvori sredstava_22-27_pomoćno_'!AG17)</f>
        <v>0</v>
      </c>
      <c r="J17" s="50">
        <f>SUM('Izvori sredstava_22-27_pomoćno_'!R17+'Izvori sredstava_22-27_pomoćno_'!Z17+'Izvori sredstava_22-27_pomoćno_'!AH17)</f>
        <v>0</v>
      </c>
      <c r="K17" s="45">
        <f>SUM('Izvori sredstava_22-27_pomoćno_'!S17+'Izvori sredstava_22-27_pomoćno_'!AA17+'Izvori sredstava_22-27_pomoćno_'!AI17)</f>
        <v>5309264.6668436415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v>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ht="26.25" customHeight="1">
      <c r="A18" s="11" t="s">
        <v>62</v>
      </c>
      <c r="B18" s="12" t="s">
        <v>63</v>
      </c>
      <c r="C18" s="11" t="s">
        <v>55</v>
      </c>
      <c r="D18" s="50">
        <f>SUM('Izvori sredstava_22-27_pomoćno_'!L18+'Izvori sredstava_22-27_pomoćno_'!T18+'Izvori sredstava_22-27_pomoćno_'!AB18)</f>
        <v>0</v>
      </c>
      <c r="E18" s="50">
        <f>SUM('Izvori sredstava_22-27_pomoćno_'!M18+'Izvori sredstava_22-27_pomoćno_'!U18+'Izvori sredstava_22-27_pomoćno_'!AC18)</f>
        <v>0</v>
      </c>
      <c r="F18" s="50">
        <f>SUM('Izvori sredstava_22-27_pomoćno_'!N18+'Izvori sredstava_22-27_pomoćno_'!V18+'Izvori sredstava_22-27_pomoćno_'!AD18)</f>
        <v>2171144.0801698966</v>
      </c>
      <c r="G18" s="50">
        <f>SUM('Izvori sredstava_22-27_pomoćno_'!O18+'Izvori sredstava_22-27_pomoćno_'!W18+'Izvori sredstava_22-27_pomoćno_'!AE18)</f>
        <v>2676177.5949031059</v>
      </c>
      <c r="H18" s="50">
        <f>SUM('Izvori sredstava_22-27_pomoćno_'!P18+'Izvori sredstava_22-27_pomoćno_'!X18+'Izvori sredstava_22-27_pomoćno_'!AF18)</f>
        <v>0</v>
      </c>
      <c r="I18" s="50">
        <f>SUM('Izvori sredstava_22-27_pomoćno_'!Q18+'Izvori sredstava_22-27_pomoćno_'!Y18+'Izvori sredstava_22-27_pomoćno_'!AG18)</f>
        <v>0</v>
      </c>
      <c r="J18" s="50">
        <f>SUM('Izvori sredstava_22-27_pomoćno_'!R18+'Izvori sredstava_22-27_pomoćno_'!Z18+'Izvori sredstava_22-27_pomoćno_'!AH18)</f>
        <v>0</v>
      </c>
      <c r="K18" s="45">
        <f>SUM('Izvori sredstava_22-27_pomoćno_'!S18+'Izvori sredstava_22-27_pomoćno_'!AA18+'Izvori sredstava_22-27_pomoćno_'!AI18)</f>
        <v>4847321.6750730025</v>
      </c>
      <c r="L18" s="50">
        <v>0</v>
      </c>
      <c r="M18" s="50">
        <v>0</v>
      </c>
      <c r="N18" s="50">
        <v>434028.80276081763</v>
      </c>
      <c r="O18" s="50">
        <v>535035.50570745952</v>
      </c>
      <c r="P18" s="50">
        <v>0</v>
      </c>
      <c r="Q18" s="50">
        <v>0</v>
      </c>
      <c r="R18" s="50">
        <v>0</v>
      </c>
      <c r="S18" s="45">
        <v>969064.3084682771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ht="26.25" customHeight="1">
      <c r="A19" s="11" t="s">
        <v>64</v>
      </c>
      <c r="B19" s="12" t="s">
        <v>65</v>
      </c>
      <c r="C19" s="11" t="s">
        <v>55</v>
      </c>
      <c r="D19" s="50">
        <f>SUM('Izvori sredstava_22-27_pomoćno_'!L19+'Izvori sredstava_22-27_pomoćno_'!T19+'Izvori sredstava_22-27_pomoćno_'!AB19)</f>
        <v>0</v>
      </c>
      <c r="E19" s="50">
        <f>SUM('Izvori sredstava_22-27_pomoćno_'!M19+'Izvori sredstava_22-27_pomoćno_'!U19+'Izvori sredstava_22-27_pomoćno_'!AC19)</f>
        <v>0</v>
      </c>
      <c r="F19" s="50">
        <f>SUM('Izvori sredstava_22-27_pomoćno_'!N19+'Izvori sredstava_22-27_pomoćno_'!V19+'Izvori sredstava_22-27_pomoćno_'!AD19)</f>
        <v>332022.03344836744</v>
      </c>
      <c r="G19" s="50">
        <f>SUM('Izvori sredstava_22-27_pomoćno_'!O19+'Izvori sredstava_22-27_pomoćno_'!W19+'Izvori sredstava_22-27_pomoćno_'!AE19)</f>
        <v>775051.43350146012</v>
      </c>
      <c r="H19" s="50">
        <f>SUM('Izvori sredstava_22-27_pomoćno_'!P19+'Izvori sredstava_22-27_pomoćno_'!X19+'Izvori sredstava_22-27_pomoćno_'!AF19)</f>
        <v>0</v>
      </c>
      <c r="I19" s="50">
        <f>SUM('Izvori sredstava_22-27_pomoćno_'!Q19+'Izvori sredstava_22-27_pomoćno_'!Y19+'Izvori sredstava_22-27_pomoćno_'!AG19)</f>
        <v>0</v>
      </c>
      <c r="J19" s="50">
        <f>SUM('Izvori sredstava_22-27_pomoćno_'!R19+'Izvori sredstava_22-27_pomoćno_'!Z19+'Izvori sredstava_22-27_pomoćno_'!AH19)</f>
        <v>0</v>
      </c>
      <c r="K19" s="45">
        <f>SUM('Izvori sredstava_22-27_pomoćno_'!S19+'Izvori sredstava_22-27_pomoćno_'!AA19+'Izvori sredstava_22-27_pomoćno_'!AI19)</f>
        <v>1107073.4669498275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v>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ht="26.25" customHeight="1">
      <c r="A20" s="46" t="s">
        <v>66</v>
      </c>
      <c r="B20" s="46" t="s">
        <v>67</v>
      </c>
      <c r="C20" s="46" t="s">
        <v>18</v>
      </c>
      <c r="D20" s="48">
        <f>SUM('Izvori sredstava_22-27_pomoćno_'!L20+'Izvori sredstava_22-27_pomoćno_'!T20+'Izvori sredstava_22-27_pomoćno_'!AB20)</f>
        <v>0</v>
      </c>
      <c r="E20" s="48">
        <f>SUM('Izvori sredstava_22-27_pomoćno_'!M20+'Izvori sredstava_22-27_pomoćno_'!U20+'Izvori sredstava_22-27_pomoćno_'!AC20)</f>
        <v>0</v>
      </c>
      <c r="F20" s="48">
        <f>SUM('Izvori sredstava_22-27_pomoćno_'!N20+'Izvori sredstava_22-27_pomoćno_'!V20+'Izvori sredstava_22-27_pomoćno_'!AD20)</f>
        <v>1237058.6673745688</v>
      </c>
      <c r="G20" s="48">
        <f>SUM('Izvori sredstava_22-27_pomoćno_'!O20+'Izvori sredstava_22-27_pomoćno_'!W20+'Izvori sredstava_22-27_pomoćno_'!AE20)</f>
        <v>39819.485001327317</v>
      </c>
      <c r="H20" s="48">
        <f>SUM('Izvori sredstava_22-27_pomoćno_'!P20+'Izvori sredstava_22-27_pomoćno_'!X20+'Izvori sredstava_22-27_pomoćno_'!AF20)</f>
        <v>0</v>
      </c>
      <c r="I20" s="48">
        <f>SUM('Izvori sredstava_22-27_pomoćno_'!Q20+'Izvori sredstava_22-27_pomoćno_'!Y20+'Izvori sredstava_22-27_pomoćno_'!AG20)</f>
        <v>0</v>
      </c>
      <c r="J20" s="48">
        <f>SUM('Izvori sredstava_22-27_pomoćno_'!R20+'Izvori sredstava_22-27_pomoćno_'!Z20+'Izvori sredstava_22-27_pomoćno_'!AH20)</f>
        <v>99548.712503318297</v>
      </c>
      <c r="K20" s="48">
        <f>SUM('Izvori sredstava_22-27_pomoćno_'!S20+'Izvori sredstava_22-27_pomoćno_'!AA20+'Izvori sredstava_22-27_pomoćno_'!AI20)</f>
        <v>1376426.8648792142</v>
      </c>
      <c r="L20" s="47">
        <v>0</v>
      </c>
      <c r="M20" s="47">
        <v>0</v>
      </c>
      <c r="N20" s="47">
        <v>408813.37934696046</v>
      </c>
      <c r="O20" s="47">
        <v>13273.161667109105</v>
      </c>
      <c r="P20" s="47">
        <v>0</v>
      </c>
      <c r="Q20" s="47">
        <v>0</v>
      </c>
      <c r="R20" s="47">
        <v>33182.904167772766</v>
      </c>
      <c r="S20" s="49">
        <v>455269.44518184231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ht="26.25" customHeight="1">
      <c r="A21" s="11" t="s">
        <v>70</v>
      </c>
      <c r="B21" s="14" t="s">
        <v>71</v>
      </c>
      <c r="C21" s="11" t="s">
        <v>72</v>
      </c>
      <c r="D21" s="18">
        <f>SUM('Izvori sredstava_22-27_pomoćno_'!L21+'Izvori sredstava_22-27_pomoćno_'!T21+'Izvori sredstava_22-27_pomoćno_'!AB21)</f>
        <v>0</v>
      </c>
      <c r="E21" s="18">
        <f>SUM('Izvori sredstava_22-27_pomoćno_'!M21+'Izvori sredstava_22-27_pomoćno_'!U21+'Izvori sredstava_22-27_pomoćno_'!AC21)</f>
        <v>0</v>
      </c>
      <c r="F21" s="18">
        <f>SUM('Izvori sredstava_22-27_pomoćno_'!N21+'Izvori sredstava_22-27_pomoćno_'!V21+'Izvori sredstava_22-27_pomoćno_'!AD21)</f>
        <v>0</v>
      </c>
      <c r="G21" s="18">
        <f>SUM('Izvori sredstava_22-27_pomoćno_'!O21+'Izvori sredstava_22-27_pomoćno_'!W21+'Izvori sredstava_22-27_pomoćno_'!AE21)</f>
        <v>39819.485001327317</v>
      </c>
      <c r="H21" s="18">
        <f>SUM('Izvori sredstava_22-27_pomoćno_'!P21+'Izvori sredstava_22-27_pomoćno_'!X21+'Izvori sredstava_22-27_pomoćno_'!AF21)</f>
        <v>0</v>
      </c>
      <c r="I21" s="18">
        <f>SUM('Izvori sredstava_22-27_pomoćno_'!Q21+'Izvori sredstava_22-27_pomoćno_'!Y21+'Izvori sredstava_22-27_pomoćno_'!AG21)</f>
        <v>0</v>
      </c>
      <c r="J21" s="18">
        <f>SUM('Izvori sredstava_22-27_pomoćno_'!R21+'Izvori sredstava_22-27_pomoćno_'!Z21+'Izvori sredstava_22-27_pomoćno_'!AH21)</f>
        <v>99548.712503318297</v>
      </c>
      <c r="K21" s="45">
        <f>SUM('Izvori sredstava_22-27_pomoćno_'!S21+'Izvori sredstava_22-27_pomoćno_'!AA21+'Izvori sredstava_22-27_pomoćno_'!AI21)</f>
        <v>139368.19750464562</v>
      </c>
      <c r="L21" s="18">
        <v>0</v>
      </c>
      <c r="M21" s="18">
        <v>0</v>
      </c>
      <c r="N21" s="18">
        <v>0</v>
      </c>
      <c r="O21" s="18">
        <v>13273.161667109105</v>
      </c>
      <c r="P21" s="50">
        <v>0</v>
      </c>
      <c r="Q21" s="18">
        <v>0</v>
      </c>
      <c r="R21" s="18">
        <v>33182.904167772766</v>
      </c>
      <c r="S21" s="45">
        <v>46456.065834881869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ht="26.25" customHeight="1">
      <c r="A22" s="11" t="s">
        <v>73</v>
      </c>
      <c r="B22" s="15" t="s">
        <v>74</v>
      </c>
      <c r="C22" s="11" t="s">
        <v>50</v>
      </c>
      <c r="D22" s="50">
        <f>SUM('Izvori sredstava_22-27_pomoćno_'!L22+'Izvori sredstava_22-27_pomoćno_'!T22+'Izvori sredstava_22-27_pomoćno_'!AB22)</f>
        <v>0</v>
      </c>
      <c r="E22" s="50">
        <f>SUM('Izvori sredstava_22-27_pomoćno_'!M22+'Izvori sredstava_22-27_pomoćno_'!U22+'Izvori sredstava_22-27_pomoćno_'!AC22)</f>
        <v>0</v>
      </c>
      <c r="F22" s="50">
        <f>SUM('Izvori sredstava_22-27_pomoćno_'!N22+'Izvori sredstava_22-27_pomoćno_'!V22+'Izvori sredstava_22-27_pomoćno_'!AD22)</f>
        <v>42474.117334749135</v>
      </c>
      <c r="G22" s="50">
        <f>SUM('Izvori sredstava_22-27_pomoćno_'!O22+'Izvori sredstava_22-27_pomoćno_'!W22+'Izvori sredstava_22-27_pomoćno_'!AE22)</f>
        <v>0</v>
      </c>
      <c r="H22" s="50">
        <f>SUM('Izvori sredstava_22-27_pomoćno_'!P22+'Izvori sredstava_22-27_pomoćno_'!X22+'Izvori sredstava_22-27_pomoćno_'!AF22)</f>
        <v>0</v>
      </c>
      <c r="I22" s="50">
        <f>SUM('Izvori sredstava_22-27_pomoćno_'!Q22+'Izvori sredstava_22-27_pomoćno_'!Y22+'Izvori sredstava_22-27_pomoćno_'!AG22)</f>
        <v>0</v>
      </c>
      <c r="J22" s="50">
        <f>SUM('Izvori sredstava_22-27_pomoćno_'!R22+'Izvori sredstava_22-27_pomoćno_'!Z22+'Izvori sredstava_22-27_pomoćno_'!AH22)</f>
        <v>0</v>
      </c>
      <c r="K22" s="45">
        <f>SUM('Izvori sredstava_22-27_pomoćno_'!S22+'Izvori sredstava_22-27_pomoćno_'!AA22+'Izvori sredstava_22-27_pomoćno_'!AI22)</f>
        <v>42474.117334749135</v>
      </c>
      <c r="L22" s="50">
        <v>0</v>
      </c>
      <c r="M22" s="50">
        <v>0</v>
      </c>
      <c r="N22" s="50">
        <v>10618.529333687284</v>
      </c>
      <c r="O22" s="50">
        <v>0</v>
      </c>
      <c r="P22" s="50">
        <v>0</v>
      </c>
      <c r="Q22" s="50">
        <v>0</v>
      </c>
      <c r="R22" s="50">
        <v>0</v>
      </c>
      <c r="S22" s="45">
        <v>10618.529333687284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ht="26.25" customHeight="1">
      <c r="A23" s="11" t="s">
        <v>75</v>
      </c>
      <c r="B23" s="15" t="s">
        <v>74</v>
      </c>
      <c r="C23" s="11" t="s">
        <v>55</v>
      </c>
      <c r="D23" s="50">
        <f>SUM('Izvori sredstava_22-27_pomoćno_'!L23+'Izvori sredstava_22-27_pomoćno_'!T23+'Izvori sredstava_22-27_pomoćno_'!AB23)</f>
        <v>0</v>
      </c>
      <c r="E23" s="50">
        <f>SUM('Izvori sredstava_22-27_pomoćno_'!M23+'Izvori sredstava_22-27_pomoćno_'!U23+'Izvori sredstava_22-27_pomoćno_'!AC23)</f>
        <v>0</v>
      </c>
      <c r="F23" s="50">
        <f>SUM('Izvori sredstava_22-27_pomoćno_'!N23+'Izvori sredstava_22-27_pomoćno_'!V23+'Izvori sredstava_22-27_pomoćno_'!AD23)</f>
        <v>1194584.5500398194</v>
      </c>
      <c r="G23" s="50">
        <f>SUM('Izvori sredstava_22-27_pomoćno_'!O23+'Izvori sredstava_22-27_pomoćno_'!W23+'Izvori sredstava_22-27_pomoćno_'!AE23)</f>
        <v>0</v>
      </c>
      <c r="H23" s="50">
        <f>SUM('Izvori sredstava_22-27_pomoćno_'!P23+'Izvori sredstava_22-27_pomoćno_'!X23+'Izvori sredstava_22-27_pomoćno_'!AF23)</f>
        <v>0</v>
      </c>
      <c r="I23" s="50">
        <f>SUM('Izvori sredstava_22-27_pomoćno_'!Q23+'Izvori sredstava_22-27_pomoćno_'!Y23+'Izvori sredstava_22-27_pomoćno_'!AG23)</f>
        <v>0</v>
      </c>
      <c r="J23" s="50">
        <f>SUM('Izvori sredstava_22-27_pomoćno_'!R23+'Izvori sredstava_22-27_pomoćno_'!Z23+'Izvori sredstava_22-27_pomoćno_'!AH23)</f>
        <v>0</v>
      </c>
      <c r="K23" s="45">
        <f>SUM('Izvori sredstava_22-27_pomoćno_'!S23+'Izvori sredstava_22-27_pomoćno_'!AA23+'Izvori sredstava_22-27_pomoćno_'!AI23)</f>
        <v>1194584.5500398194</v>
      </c>
      <c r="L23" s="50">
        <v>0</v>
      </c>
      <c r="M23" s="50">
        <v>0</v>
      </c>
      <c r="N23" s="50">
        <v>398194.85001327319</v>
      </c>
      <c r="O23" s="50">
        <v>0</v>
      </c>
      <c r="P23" s="50">
        <v>0</v>
      </c>
      <c r="Q23" s="50">
        <v>0</v>
      </c>
      <c r="R23" s="50">
        <v>0</v>
      </c>
      <c r="S23" s="45">
        <v>398194.85001327319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ht="26.25" customHeight="1">
      <c r="A24" s="43" t="s">
        <v>76</v>
      </c>
      <c r="B24" s="43" t="s">
        <v>564</v>
      </c>
      <c r="C24" s="43" t="s">
        <v>18</v>
      </c>
      <c r="D24" s="44">
        <f>SUM('Izvori sredstava_22-27_pomoćno_'!L24+'Izvori sredstava_22-27_pomoćno_'!T24+'Izvori sredstava_22-27_pomoćno_'!AB24)</f>
        <v>230621.18396602073</v>
      </c>
      <c r="E24" s="44">
        <f>SUM('Izvori sredstava_22-27_pomoćno_'!M24+'Izvori sredstava_22-27_pomoćno_'!U24+'Izvori sredstava_22-27_pomoćno_'!AC24)</f>
        <v>0</v>
      </c>
      <c r="F24" s="44">
        <f>SUM('Izvori sredstava_22-27_pomoćno_'!N24+'Izvori sredstava_22-27_pomoćno_'!V24+'Izvori sredstava_22-27_pomoćno_'!AD24)</f>
        <v>23891.691000796389</v>
      </c>
      <c r="G24" s="44">
        <f>SUM('Izvori sredstava_22-27_pomoćno_'!O24+'Izvori sredstava_22-27_pomoćno_'!W24+'Izvori sredstava_22-27_pomoćno_'!AE24)</f>
        <v>225643.7483408548</v>
      </c>
      <c r="H24" s="44">
        <f>SUM('Izvori sredstava_22-27_pomoćno_'!P24+'Izvori sredstava_22-27_pomoćno_'!X24+'Izvori sredstava_22-27_pomoćno_'!AF24)</f>
        <v>0</v>
      </c>
      <c r="I24" s="44">
        <f>SUM('Izvori sredstava_22-27_pomoćno_'!Q24+'Izvori sredstava_22-27_pomoćno_'!Y24+'Izvori sredstava_22-27_pomoćno_'!AG24)</f>
        <v>0</v>
      </c>
      <c r="J24" s="44">
        <f>SUM('Izvori sredstava_22-27_pomoćno_'!R24+'Izvori sredstava_22-27_pomoćno_'!Z24+'Izvori sredstava_22-27_pomoćno_'!AH24)</f>
        <v>0</v>
      </c>
      <c r="K24" s="45">
        <f>SUM('Izvori sredstava_22-27_pomoćno_'!S24+'Izvori sredstava_22-27_pomoćno_'!AA24+'Izvori sredstava_22-27_pomoćno_'!AI24)</f>
        <v>480156.62330767192</v>
      </c>
      <c r="L24" s="44">
        <v>31138.837271037963</v>
      </c>
      <c r="M24" s="44">
        <v>0</v>
      </c>
      <c r="N24" s="44">
        <v>7432.9705335810995</v>
      </c>
      <c r="O24" s="44">
        <v>92912.131669763738</v>
      </c>
      <c r="P24" s="44">
        <v>0</v>
      </c>
      <c r="Q24" s="44">
        <v>0</v>
      </c>
      <c r="R24" s="44">
        <v>0</v>
      </c>
      <c r="S24" s="45">
        <v>131483.93947438279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ht="26.25" customHeight="1">
      <c r="A25" s="46" t="s">
        <v>92</v>
      </c>
      <c r="B25" s="46" t="s">
        <v>93</v>
      </c>
      <c r="C25" s="46" t="s">
        <v>18</v>
      </c>
      <c r="D25" s="45">
        <f>SUM('Izvori sredstava_22-27_pomoćno_'!L25+'Izvori sredstava_22-27_pomoćno_'!T25+'Izvori sredstava_22-27_pomoćno_'!AB25)</f>
        <v>132731.61667109106</v>
      </c>
      <c r="E25" s="45">
        <f>SUM('Izvori sredstava_22-27_pomoćno_'!M25+'Izvori sredstava_22-27_pomoćno_'!U25+'Izvori sredstava_22-27_pomoćno_'!AC25)</f>
        <v>0</v>
      </c>
      <c r="F25" s="45">
        <f>SUM('Izvori sredstava_22-27_pomoćno_'!N25+'Izvori sredstava_22-27_pomoćno_'!V25+'Izvori sredstava_22-27_pomoćno_'!AD25)</f>
        <v>0</v>
      </c>
      <c r="G25" s="45">
        <f>SUM('Izvori sredstava_22-27_pomoćno_'!O25+'Izvori sredstava_22-27_pomoćno_'!W25+'Izvori sredstava_22-27_pomoćno_'!AE25)</f>
        <v>132731.61667109106</v>
      </c>
      <c r="H25" s="45">
        <f>SUM('Izvori sredstava_22-27_pomoćno_'!P25+'Izvori sredstava_22-27_pomoćno_'!X25+'Izvori sredstava_22-27_pomoćno_'!AF25)</f>
        <v>0</v>
      </c>
      <c r="I25" s="45">
        <f>SUM('Izvori sredstava_22-27_pomoćno_'!Q25+'Izvori sredstava_22-27_pomoćno_'!Y25+'Izvori sredstava_22-27_pomoćno_'!AG25)</f>
        <v>0</v>
      </c>
      <c r="J25" s="45">
        <f>SUM('Izvori sredstava_22-27_pomoćno_'!R25+'Izvori sredstava_22-27_pomoćno_'!Z25+'Izvori sredstava_22-27_pomoćno_'!AH25)</f>
        <v>0</v>
      </c>
      <c r="K25" s="45">
        <f>SUM('Izvori sredstava_22-27_pomoćno_'!S25+'Izvori sredstava_22-27_pomoćno_'!AA25+'Izvori sredstava_22-27_pomoćno_'!AI25)</f>
        <v>265463.23334218212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9">
        <v>0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ht="26.25" customHeight="1">
      <c r="A26" s="11" t="s">
        <v>96</v>
      </c>
      <c r="B26" s="11" t="s">
        <v>97</v>
      </c>
      <c r="C26" s="11" t="s">
        <v>55</v>
      </c>
      <c r="D26" s="53">
        <f>SUM('Izvori sredstava_22-27_pomoćno_'!L26+'Izvori sredstava_22-27_pomoćno_'!T26+'Izvori sredstava_22-27_pomoćno_'!AB26)</f>
        <v>132731.61667109106</v>
      </c>
      <c r="E26" s="53">
        <f>SUM('Izvori sredstava_22-27_pomoćno_'!M26+'Izvori sredstava_22-27_pomoćno_'!U26+'Izvori sredstava_22-27_pomoćno_'!AC26)</f>
        <v>0</v>
      </c>
      <c r="F26" s="53">
        <f>SUM('Izvori sredstava_22-27_pomoćno_'!N26+'Izvori sredstava_22-27_pomoćno_'!V26+'Izvori sredstava_22-27_pomoćno_'!AD26)</f>
        <v>0</v>
      </c>
      <c r="G26" s="53">
        <f>SUM('Izvori sredstava_22-27_pomoćno_'!O26+'Izvori sredstava_22-27_pomoćno_'!W26+'Izvori sredstava_22-27_pomoćno_'!AE26)</f>
        <v>132731.61667109106</v>
      </c>
      <c r="H26" s="53">
        <f>SUM('Izvori sredstava_22-27_pomoćno_'!P26+'Izvori sredstava_22-27_pomoćno_'!X26+'Izvori sredstava_22-27_pomoćno_'!AF26)</f>
        <v>0</v>
      </c>
      <c r="I26" s="53">
        <f>SUM('Izvori sredstava_22-27_pomoćno_'!Q26+'Izvori sredstava_22-27_pomoćno_'!Y26+'Izvori sredstava_22-27_pomoćno_'!AG26)</f>
        <v>0</v>
      </c>
      <c r="J26" s="53">
        <f>SUM('Izvori sredstava_22-27_pomoćno_'!R26+'Izvori sredstava_22-27_pomoćno_'!Z26+'Izvori sredstava_22-27_pomoćno_'!AH26)</f>
        <v>0</v>
      </c>
      <c r="K26" s="45">
        <f>SUM('Izvori sredstava_22-27_pomoćno_'!S26+'Izvori sredstava_22-27_pomoćno_'!AA26+'Izvori sredstava_22-27_pomoćno_'!AI26)</f>
        <v>265463.23334218212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45">
        <v>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26.25" customHeight="1">
      <c r="A27" s="46" t="s">
        <v>98</v>
      </c>
      <c r="B27" s="46" t="s">
        <v>99</v>
      </c>
      <c r="C27" s="46" t="s">
        <v>18</v>
      </c>
      <c r="D27" s="45">
        <f>SUM('Izvori sredstava_22-27_pomoćno_'!L27+'Izvori sredstava_22-27_pomoćno_'!T27+'Izvori sredstava_22-27_pomoćno_'!AB27)</f>
        <v>97889.567294929657</v>
      </c>
      <c r="E27" s="45">
        <f>SUM('Izvori sredstava_22-27_pomoćno_'!M27+'Izvori sredstava_22-27_pomoćno_'!U27+'Izvori sredstava_22-27_pomoćno_'!AC27)</f>
        <v>0</v>
      </c>
      <c r="F27" s="45">
        <f>SUM('Izvori sredstava_22-27_pomoćno_'!N27+'Izvori sredstava_22-27_pomoćno_'!V27+'Izvori sredstava_22-27_pomoćno_'!AD27)</f>
        <v>23891.691000796389</v>
      </c>
      <c r="G27" s="45">
        <f>SUM('Izvori sredstava_22-27_pomoćno_'!O27+'Izvori sredstava_22-27_pomoćno_'!W27+'Izvori sredstava_22-27_pomoćno_'!AE27)</f>
        <v>92912.131669763738</v>
      </c>
      <c r="H27" s="45">
        <f>SUM('Izvori sredstava_22-27_pomoćno_'!P27+'Izvori sredstava_22-27_pomoćno_'!X27+'Izvori sredstava_22-27_pomoćno_'!AF27)</f>
        <v>0</v>
      </c>
      <c r="I27" s="45">
        <f>SUM('Izvori sredstava_22-27_pomoćno_'!Q27+'Izvori sredstava_22-27_pomoćno_'!Y27+'Izvori sredstava_22-27_pomoćno_'!AG27)</f>
        <v>0</v>
      </c>
      <c r="J27" s="45">
        <f>SUM('Izvori sredstava_22-27_pomoćno_'!R27+'Izvori sredstava_22-27_pomoćno_'!Z27+'Izvori sredstava_22-27_pomoćno_'!AH27)</f>
        <v>0</v>
      </c>
      <c r="K27" s="45">
        <f>SUM('Izvori sredstava_22-27_pomoćno_'!S27+'Izvori sredstava_22-27_pomoćno_'!AA27+'Izvori sredstava_22-27_pomoćno_'!AI27)</f>
        <v>214693.3899654898</v>
      </c>
      <c r="L27" s="47">
        <v>31138.837271037963</v>
      </c>
      <c r="M27" s="47">
        <v>0</v>
      </c>
      <c r="N27" s="47">
        <v>7432.9705335810995</v>
      </c>
      <c r="O27" s="47">
        <v>92912.131669763738</v>
      </c>
      <c r="P27" s="47">
        <v>0</v>
      </c>
      <c r="Q27" s="47">
        <v>0</v>
      </c>
      <c r="R27" s="47">
        <v>0</v>
      </c>
      <c r="S27" s="49">
        <v>131483.93947438279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26.25" customHeight="1">
      <c r="A28" s="11" t="s">
        <v>103</v>
      </c>
      <c r="B28" s="14" t="s">
        <v>104</v>
      </c>
      <c r="C28" s="11" t="s">
        <v>55</v>
      </c>
      <c r="D28" s="53">
        <f>SUM('Izvori sredstava_22-27_pomoćno_'!L28+'Izvori sredstava_22-27_pomoćno_'!T28+'Izvori sredstava_22-27_pomoćno_'!AB28)</f>
        <v>0</v>
      </c>
      <c r="E28" s="53">
        <f>SUM('Izvori sredstava_22-27_pomoćno_'!M28+'Izvori sredstava_22-27_pomoćno_'!U28+'Izvori sredstava_22-27_pomoćno_'!AC28)</f>
        <v>0</v>
      </c>
      <c r="F28" s="53">
        <f>SUM('Izvori sredstava_22-27_pomoćno_'!N28+'Izvori sredstava_22-27_pomoćno_'!V28+'Izvori sredstava_22-27_pomoćno_'!AD28)</f>
        <v>7963.8970002654623</v>
      </c>
      <c r="G28" s="53">
        <f>SUM('Izvori sredstava_22-27_pomoćno_'!O28+'Izvori sredstava_22-27_pomoćno_'!W28+'Izvori sredstava_22-27_pomoćno_'!AE28)</f>
        <v>0</v>
      </c>
      <c r="H28" s="53">
        <f>SUM('Izvori sredstava_22-27_pomoćno_'!P28+'Izvori sredstava_22-27_pomoćno_'!X28+'Izvori sredstava_22-27_pomoćno_'!AF28)</f>
        <v>0</v>
      </c>
      <c r="I28" s="53">
        <f>SUM('Izvori sredstava_22-27_pomoćno_'!Q28+'Izvori sredstava_22-27_pomoćno_'!Y28+'Izvori sredstava_22-27_pomoćno_'!AG28)</f>
        <v>0</v>
      </c>
      <c r="J28" s="53">
        <f>SUM('Izvori sredstava_22-27_pomoćno_'!R28+'Izvori sredstava_22-27_pomoćno_'!Z28+'Izvori sredstava_22-27_pomoćno_'!AH28)</f>
        <v>0</v>
      </c>
      <c r="K28" s="45">
        <f>SUM('Izvori sredstava_22-27_pomoćno_'!S28+'Izvori sredstava_22-27_pomoćno_'!AA28+'Izvori sredstava_22-27_pomoćno_'!AI28)</f>
        <v>7963.8970002654623</v>
      </c>
      <c r="L28" s="50">
        <v>0</v>
      </c>
      <c r="M28" s="50">
        <v>0</v>
      </c>
      <c r="N28" s="50">
        <v>2654.6323334218209</v>
      </c>
      <c r="O28" s="50">
        <v>0</v>
      </c>
      <c r="P28" s="50">
        <v>0</v>
      </c>
      <c r="Q28" s="50">
        <v>0</v>
      </c>
      <c r="R28" s="50">
        <v>0</v>
      </c>
      <c r="S28" s="45">
        <v>2654.6323334218209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ht="26.25" customHeight="1">
      <c r="A29" s="11" t="s">
        <v>105</v>
      </c>
      <c r="B29" s="14" t="s">
        <v>106</v>
      </c>
      <c r="C29" s="11" t="s">
        <v>55</v>
      </c>
      <c r="D29" s="53">
        <f>SUM('Izvori sredstava_22-27_pomoćno_'!L29+'Izvori sredstava_22-27_pomoćno_'!T29+'Izvori sredstava_22-27_pomoćno_'!AB29)</f>
        <v>0</v>
      </c>
      <c r="E29" s="53">
        <f>SUM('Izvori sredstava_22-27_pomoćno_'!M29+'Izvori sredstava_22-27_pomoćno_'!U29+'Izvori sredstava_22-27_pomoćno_'!AC29)</f>
        <v>0</v>
      </c>
      <c r="F29" s="53">
        <f>SUM('Izvori sredstava_22-27_pomoćno_'!N29+'Izvori sredstava_22-27_pomoćno_'!V29+'Izvori sredstava_22-27_pomoćno_'!AD29)</f>
        <v>0</v>
      </c>
      <c r="G29" s="53">
        <f>SUM('Izvori sredstava_22-27_pomoćno_'!O29+'Izvori sredstava_22-27_pomoćno_'!W29+'Izvori sredstava_22-27_pomoćno_'!AE29)</f>
        <v>92912.131669763738</v>
      </c>
      <c r="H29" s="53">
        <f>SUM('Izvori sredstava_22-27_pomoćno_'!P29+'Izvori sredstava_22-27_pomoćno_'!X29+'Izvori sredstava_22-27_pomoćno_'!AF29)</f>
        <v>0</v>
      </c>
      <c r="I29" s="53">
        <f>SUM('Izvori sredstava_22-27_pomoćno_'!Q29+'Izvori sredstava_22-27_pomoćno_'!Y29+'Izvori sredstava_22-27_pomoćno_'!AG29)</f>
        <v>0</v>
      </c>
      <c r="J29" s="53">
        <f>SUM('Izvori sredstava_22-27_pomoćno_'!R29+'Izvori sredstava_22-27_pomoćno_'!Z29+'Izvori sredstava_22-27_pomoćno_'!AH29)</f>
        <v>0</v>
      </c>
      <c r="K29" s="45">
        <f>SUM('Izvori sredstava_22-27_pomoćno_'!S29+'Izvori sredstava_22-27_pomoćno_'!AA29+'Izvori sredstava_22-27_pomoćno_'!AI29)</f>
        <v>92912.131669763738</v>
      </c>
      <c r="L29" s="50">
        <v>0</v>
      </c>
      <c r="M29" s="50">
        <v>0</v>
      </c>
      <c r="N29" s="50">
        <v>0</v>
      </c>
      <c r="O29" s="50">
        <v>92912.131669763738</v>
      </c>
      <c r="P29" s="50">
        <v>0</v>
      </c>
      <c r="Q29" s="50">
        <v>0</v>
      </c>
      <c r="R29" s="50">
        <v>0</v>
      </c>
      <c r="S29" s="45">
        <v>92912.131669763738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</row>
    <row r="30" spans="1:39" ht="26.25" customHeight="1">
      <c r="A30" s="11" t="s">
        <v>107</v>
      </c>
      <c r="B30" s="14" t="s">
        <v>108</v>
      </c>
      <c r="C30" s="50" t="s">
        <v>55</v>
      </c>
      <c r="D30" s="53">
        <f>SUM('Izvori sredstava_22-27_pomoćno_'!L30+'Izvori sredstava_22-27_pomoćno_'!T30+'Izvori sredstava_22-27_pomoćno_'!AB30)</f>
        <v>0</v>
      </c>
      <c r="E30" s="53">
        <f>SUM('Izvori sredstava_22-27_pomoćno_'!M30+'Izvori sredstava_22-27_pomoćno_'!U30+'Izvori sredstava_22-27_pomoćno_'!AC30)</f>
        <v>0</v>
      </c>
      <c r="F30" s="53">
        <f>SUM('Izvori sredstava_22-27_pomoćno_'!N30+'Izvori sredstava_22-27_pomoćno_'!V30+'Izvori sredstava_22-27_pomoćno_'!AD30)</f>
        <v>15927.794000530925</v>
      </c>
      <c r="G30" s="53">
        <f>SUM('Izvori sredstava_22-27_pomoćno_'!O30+'Izvori sredstava_22-27_pomoćno_'!W30+'Izvori sredstava_22-27_pomoćno_'!AE30)</f>
        <v>0</v>
      </c>
      <c r="H30" s="53">
        <f>SUM('Izvori sredstava_22-27_pomoćno_'!P30+'Izvori sredstava_22-27_pomoćno_'!X30+'Izvori sredstava_22-27_pomoćno_'!AF30)</f>
        <v>0</v>
      </c>
      <c r="I30" s="53">
        <f>SUM('Izvori sredstava_22-27_pomoćno_'!Q30+'Izvori sredstava_22-27_pomoćno_'!Y30+'Izvori sredstava_22-27_pomoćno_'!AG30)</f>
        <v>0</v>
      </c>
      <c r="J30" s="53">
        <f>SUM('Izvori sredstava_22-27_pomoćno_'!R30+'Izvori sredstava_22-27_pomoćno_'!Z30+'Izvori sredstava_22-27_pomoćno_'!AH30)</f>
        <v>0</v>
      </c>
      <c r="K30" s="45">
        <f>SUM('Izvori sredstava_22-27_pomoćno_'!S30+'Izvori sredstava_22-27_pomoćno_'!AA30+'Izvori sredstava_22-27_pomoćno_'!AI30)</f>
        <v>15927.794000530925</v>
      </c>
      <c r="L30" s="50">
        <v>0</v>
      </c>
      <c r="M30" s="50">
        <v>0</v>
      </c>
      <c r="N30" s="50">
        <v>4778.3382001592781</v>
      </c>
      <c r="O30" s="50">
        <v>0</v>
      </c>
      <c r="P30" s="50">
        <v>0</v>
      </c>
      <c r="Q30" s="50">
        <v>0</v>
      </c>
      <c r="R30" s="50">
        <v>0</v>
      </c>
      <c r="S30" s="45">
        <v>4778.3382001592781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1:39" ht="26.25" customHeight="1">
      <c r="A31" s="11" t="s">
        <v>109</v>
      </c>
      <c r="B31" s="14" t="s">
        <v>110</v>
      </c>
      <c r="C31" s="50" t="s">
        <v>45</v>
      </c>
      <c r="D31" s="53">
        <f>SUM('Izvori sredstava_22-27_pomoćno_'!L31+'Izvori sredstava_22-27_pomoćno_'!T31+'Izvori sredstava_22-27_pomoćno_'!AB31)</f>
        <v>97889.567294929657</v>
      </c>
      <c r="E31" s="53">
        <f>SUM('Izvori sredstava_22-27_pomoćno_'!M31+'Izvori sredstava_22-27_pomoćno_'!U31+'Izvori sredstava_22-27_pomoćno_'!AC31)</f>
        <v>0</v>
      </c>
      <c r="F31" s="53">
        <f>SUM('Izvori sredstava_22-27_pomoćno_'!N31+'Izvori sredstava_22-27_pomoćno_'!V31+'Izvori sredstava_22-27_pomoćno_'!AD31)</f>
        <v>0</v>
      </c>
      <c r="G31" s="53">
        <f>SUM('Izvori sredstava_22-27_pomoćno_'!O31+'Izvori sredstava_22-27_pomoćno_'!W31+'Izvori sredstava_22-27_pomoćno_'!AE31)</f>
        <v>0</v>
      </c>
      <c r="H31" s="53">
        <f>SUM('Izvori sredstava_22-27_pomoćno_'!P31+'Izvori sredstava_22-27_pomoćno_'!X31+'Izvori sredstava_22-27_pomoćno_'!AF31)</f>
        <v>0</v>
      </c>
      <c r="I31" s="53">
        <f>SUM('Izvori sredstava_22-27_pomoćno_'!Q31+'Izvori sredstava_22-27_pomoćno_'!Y31+'Izvori sredstava_22-27_pomoćno_'!AG31)</f>
        <v>0</v>
      </c>
      <c r="J31" s="53">
        <f>SUM('Izvori sredstava_22-27_pomoćno_'!R31+'Izvori sredstava_22-27_pomoćno_'!Z31+'Izvori sredstava_22-27_pomoćno_'!AH31)</f>
        <v>0</v>
      </c>
      <c r="K31" s="45">
        <f>SUM('Izvori sredstava_22-27_pomoćno_'!S31+'Izvori sredstava_22-27_pomoćno_'!AA31+'Izvori sredstava_22-27_pomoćno_'!AI31)</f>
        <v>97889.567294929657</v>
      </c>
      <c r="L31" s="50">
        <v>31138.837271037963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45">
        <v>31138.837271037963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1:39" ht="26.25" customHeight="1">
      <c r="A32" s="43" t="s">
        <v>111</v>
      </c>
      <c r="B32" s="43" t="s">
        <v>112</v>
      </c>
      <c r="C32" s="44" t="s">
        <v>18</v>
      </c>
      <c r="D32" s="44">
        <f>SUM('Izvori sredstava_22-27_pomoćno_'!L32+'Izvori sredstava_22-27_pomoćno_'!T32+'Izvori sredstava_22-27_pomoćno_'!AB32)</f>
        <v>199097.42500663659</v>
      </c>
      <c r="E32" s="44">
        <f>SUM('Izvori sredstava_22-27_pomoćno_'!M32+'Izvori sredstava_22-27_pomoćno_'!U32+'Izvori sredstava_22-27_pomoćno_'!AC32)</f>
        <v>278736.39500929124</v>
      </c>
      <c r="F32" s="44">
        <f>SUM('Izvori sredstava_22-27_pomoćno_'!N32+'Izvori sredstava_22-27_pomoćno_'!V32+'Izvori sredstava_22-27_pomoćno_'!AD32)</f>
        <v>584019.1133528006</v>
      </c>
      <c r="G32" s="44">
        <f>SUM('Izvori sredstava_22-27_pomoćno_'!O32+'Izvori sredstava_22-27_pomoćno_'!W32+'Izvori sredstava_22-27_pomoćno_'!AE32)</f>
        <v>1272896.2038757633</v>
      </c>
      <c r="H32" s="44">
        <f>SUM('Izvori sredstava_22-27_pomoćno_'!P32+'Izvori sredstava_22-27_pomoćno_'!X32+'Izvori sredstava_22-27_pomoćno_'!AF32)</f>
        <v>0</v>
      </c>
      <c r="I32" s="44">
        <f>SUM('Izvori sredstava_22-27_pomoćno_'!Q32+'Izvori sredstava_22-27_pomoćno_'!Y32+'Izvori sredstava_22-27_pomoćno_'!AG32)</f>
        <v>0</v>
      </c>
      <c r="J32" s="44">
        <f>SUM('Izvori sredstava_22-27_pomoćno_'!R32+'Izvori sredstava_22-27_pomoćno_'!Z32+'Izvori sredstava_22-27_pomoćno_'!AH32)</f>
        <v>0</v>
      </c>
      <c r="K32" s="45">
        <f>SUM('Izvori sredstava_22-27_pomoćno_'!S32+'Izvori sredstava_22-27_pomoćno_'!AA32+'Izvori sredstava_22-27_pomoćno_'!AI32)</f>
        <v>2334749.1372444918</v>
      </c>
      <c r="L32" s="44">
        <v>0</v>
      </c>
      <c r="M32" s="44">
        <v>146004.77833820018</v>
      </c>
      <c r="N32" s="44">
        <v>205734.00584019112</v>
      </c>
      <c r="O32" s="44">
        <v>132731.61667109106</v>
      </c>
      <c r="P32" s="44">
        <v>0</v>
      </c>
      <c r="Q32" s="44">
        <v>0</v>
      </c>
      <c r="R32" s="44">
        <v>0</v>
      </c>
      <c r="S32" s="45">
        <v>484470.40084948239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ht="26.25" customHeight="1">
      <c r="A33" s="46" t="s">
        <v>119</v>
      </c>
      <c r="B33" s="46" t="s">
        <v>120</v>
      </c>
      <c r="C33" s="46" t="s">
        <v>18</v>
      </c>
      <c r="D33" s="45">
        <f>SUM('Izvori sredstava_22-27_pomoćno_'!L33+'Izvori sredstava_22-27_pomoćno_'!T33+'Izvori sredstava_22-27_pomoćno_'!AB33)</f>
        <v>199097.42500663659</v>
      </c>
      <c r="E33" s="45">
        <f>SUM('Izvori sredstava_22-27_pomoćno_'!M33+'Izvori sredstava_22-27_pomoćno_'!U33+'Izvori sredstava_22-27_pomoćno_'!AC33)</f>
        <v>278736.39500929124</v>
      </c>
      <c r="F33" s="45">
        <f>SUM('Izvori sredstava_22-27_pomoćno_'!N33+'Izvori sredstava_22-27_pomoćno_'!V33+'Izvori sredstava_22-27_pomoćno_'!AD33)</f>
        <v>529599.15051765332</v>
      </c>
      <c r="G33" s="45">
        <f>SUM('Izvori sredstava_22-27_pomoćno_'!O33+'Izvori sredstava_22-27_pomoćno_'!W33+'Izvori sredstava_22-27_pomoćno_'!AE33)</f>
        <v>464560.65834881872</v>
      </c>
      <c r="H33" s="45">
        <f>SUM('Izvori sredstava_22-27_pomoćno_'!P33+'Izvori sredstava_22-27_pomoćno_'!X33+'Izvori sredstava_22-27_pomoćno_'!AF33)</f>
        <v>0</v>
      </c>
      <c r="I33" s="45">
        <f>SUM('Izvori sredstava_22-27_pomoćno_'!Q33+'Izvori sredstava_22-27_pomoćno_'!Y33+'Izvori sredstava_22-27_pomoćno_'!AG33)</f>
        <v>0</v>
      </c>
      <c r="J33" s="45">
        <f>SUM('Izvori sredstava_22-27_pomoćno_'!R33+'Izvori sredstava_22-27_pomoćno_'!Z33+'Izvori sredstava_22-27_pomoćno_'!AH33)</f>
        <v>0</v>
      </c>
      <c r="K33" s="45">
        <f>SUM('Izvori sredstava_22-27_pomoćno_'!S33+'Izvori sredstava_22-27_pomoćno_'!AA33+'Izvori sredstava_22-27_pomoćno_'!AI33)</f>
        <v>1471993.6288823998</v>
      </c>
      <c r="L33" s="45">
        <v>0</v>
      </c>
      <c r="M33" s="45">
        <v>146004.77833820018</v>
      </c>
      <c r="N33" s="45">
        <v>197770.10883992567</v>
      </c>
      <c r="O33" s="45">
        <v>132731.61667109106</v>
      </c>
      <c r="P33" s="45">
        <v>0</v>
      </c>
      <c r="Q33" s="45">
        <v>0</v>
      </c>
      <c r="R33" s="45">
        <v>0</v>
      </c>
      <c r="S33" s="49">
        <v>476506.50384921691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ht="26.25" customHeight="1">
      <c r="A34" s="11" t="s">
        <v>125</v>
      </c>
      <c r="B34" s="15" t="s">
        <v>126</v>
      </c>
      <c r="C34" s="50" t="s">
        <v>127</v>
      </c>
      <c r="D34" s="53">
        <f>SUM('Izvori sredstava_22-27_pomoćno_'!L34+'Izvori sredstava_22-27_pomoćno_'!T34+'Izvori sredstava_22-27_pomoćno_'!AB34)</f>
        <v>0</v>
      </c>
      <c r="E34" s="53">
        <f>SUM('Izvori sredstava_22-27_pomoćno_'!M34+'Izvori sredstava_22-27_pomoćno_'!U34+'Izvori sredstava_22-27_pomoćno_'!AC34)</f>
        <v>13273.161667109105</v>
      </c>
      <c r="F34" s="53">
        <f>SUM('Izvori sredstava_22-27_pomoćno_'!N34+'Izvori sredstava_22-27_pomoćno_'!V34+'Izvori sredstava_22-27_pomoćno_'!AD34)</f>
        <v>43801.433501460051</v>
      </c>
      <c r="G34" s="53">
        <f>SUM('Izvori sredstava_22-27_pomoćno_'!O34+'Izvori sredstava_22-27_pomoćno_'!W34+'Izvori sredstava_22-27_pomoćno_'!AE34)</f>
        <v>0</v>
      </c>
      <c r="H34" s="53">
        <f>SUM('Izvori sredstava_22-27_pomoćno_'!P34+'Izvori sredstava_22-27_pomoćno_'!X34+'Izvori sredstava_22-27_pomoćno_'!AF34)</f>
        <v>0</v>
      </c>
      <c r="I34" s="53">
        <f>SUM('Izvori sredstava_22-27_pomoćno_'!Q34+'Izvori sredstava_22-27_pomoćno_'!Y34+'Izvori sredstava_22-27_pomoćno_'!AG34)</f>
        <v>0</v>
      </c>
      <c r="J34" s="53">
        <f>SUM('Izvori sredstava_22-27_pomoćno_'!R34+'Izvori sredstava_22-27_pomoćno_'!Z34+'Izvori sredstava_22-27_pomoćno_'!AH34)</f>
        <v>0</v>
      </c>
      <c r="K34" s="45">
        <f>SUM('Izvori sredstava_22-27_pomoćno_'!S34+'Izvori sredstava_22-27_pomoćno_'!AA34+'Izvori sredstava_22-27_pomoćno_'!AI34)</f>
        <v>57074.595168569154</v>
      </c>
      <c r="L34" s="50">
        <v>0</v>
      </c>
      <c r="M34" s="50">
        <v>13273.161667109105</v>
      </c>
      <c r="N34" s="50">
        <v>43801.433501460051</v>
      </c>
      <c r="O34" s="50">
        <v>0</v>
      </c>
      <c r="P34" s="50">
        <v>0</v>
      </c>
      <c r="Q34" s="50">
        <v>0</v>
      </c>
      <c r="R34" s="50">
        <v>0</v>
      </c>
      <c r="S34" s="45">
        <v>57074.595168569154</v>
      </c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ht="26.25" customHeight="1">
      <c r="A35" s="11" t="s">
        <v>128</v>
      </c>
      <c r="B35" s="15" t="s">
        <v>129</v>
      </c>
      <c r="C35" s="50" t="s">
        <v>127</v>
      </c>
      <c r="D35" s="53">
        <f>SUM('Izvori sredstava_22-27_pomoćno_'!L35+'Izvori sredstava_22-27_pomoćno_'!T35+'Izvori sredstava_22-27_pomoćno_'!AB35)</f>
        <v>0</v>
      </c>
      <c r="E35" s="53">
        <f>SUM('Izvori sredstava_22-27_pomoćno_'!M35+'Izvori sredstava_22-27_pomoćno_'!U35+'Izvori sredstava_22-27_pomoćno_'!AC35)</f>
        <v>0</v>
      </c>
      <c r="F35" s="53">
        <f>SUM('Izvori sredstava_22-27_pomoćno_'!N35+'Izvori sredstava_22-27_pomoćno_'!V35+'Izvori sredstava_22-27_pomoćno_'!AD35)</f>
        <v>21237.058667374567</v>
      </c>
      <c r="G35" s="53">
        <f>SUM('Izvori sredstava_22-27_pomoćno_'!O35+'Izvori sredstava_22-27_pomoćno_'!W35+'Izvori sredstava_22-27_pomoćno_'!AE35)</f>
        <v>0</v>
      </c>
      <c r="H35" s="53">
        <f>SUM('Izvori sredstava_22-27_pomoćno_'!P35+'Izvori sredstava_22-27_pomoćno_'!X35+'Izvori sredstava_22-27_pomoćno_'!AF35)</f>
        <v>0</v>
      </c>
      <c r="I35" s="53">
        <f>SUM('Izvori sredstava_22-27_pomoćno_'!Q35+'Izvori sredstava_22-27_pomoćno_'!Y35+'Izvori sredstava_22-27_pomoćno_'!AG35)</f>
        <v>0</v>
      </c>
      <c r="J35" s="53">
        <f>SUM('Izvori sredstava_22-27_pomoćno_'!R35+'Izvori sredstava_22-27_pomoćno_'!Z35+'Izvori sredstava_22-27_pomoćno_'!AH35)</f>
        <v>0</v>
      </c>
      <c r="K35" s="45">
        <f>SUM('Izvori sredstava_22-27_pomoćno_'!S35+'Izvori sredstava_22-27_pomoćno_'!AA35+'Izvori sredstava_22-27_pomoćno_'!AI35)</f>
        <v>21237.058667374567</v>
      </c>
      <c r="L35" s="50">
        <v>0</v>
      </c>
      <c r="M35" s="50">
        <v>0</v>
      </c>
      <c r="N35" s="50">
        <v>21237.058667374567</v>
      </c>
      <c r="O35" s="50">
        <v>0</v>
      </c>
      <c r="P35" s="50">
        <v>0</v>
      </c>
      <c r="Q35" s="50">
        <v>0</v>
      </c>
      <c r="R35" s="50">
        <v>0</v>
      </c>
      <c r="S35" s="45">
        <v>21237.058667374567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ht="26.25" customHeight="1">
      <c r="A36" s="11" t="s">
        <v>130</v>
      </c>
      <c r="B36" s="12" t="s">
        <v>131</v>
      </c>
      <c r="C36" s="12" t="s">
        <v>45</v>
      </c>
      <c r="D36" s="53">
        <f>SUM('Izvori sredstava_22-27_pomoćno_'!L36+'Izvori sredstava_22-27_pomoćno_'!T36+'Izvori sredstava_22-27_pomoćno_'!AB36)</f>
        <v>199097.42500663659</v>
      </c>
      <c r="E36" s="53">
        <f>SUM('Izvori sredstava_22-27_pomoćno_'!M36+'Izvori sredstava_22-27_pomoćno_'!U36+'Izvori sredstava_22-27_pomoćno_'!AC36)</f>
        <v>265463.23334218212</v>
      </c>
      <c r="F36" s="53">
        <f>SUM('Izvori sredstava_22-27_pomoćno_'!N36+'Izvori sredstava_22-27_pomoćno_'!V36+'Izvori sredstava_22-27_pomoćno_'!AD36)</f>
        <v>464560.65834881872</v>
      </c>
      <c r="G36" s="53">
        <f>SUM('Izvori sredstava_22-27_pomoćno_'!O36+'Izvori sredstava_22-27_pomoćno_'!W36+'Izvori sredstava_22-27_pomoćno_'!AE36)</f>
        <v>464560.65834881872</v>
      </c>
      <c r="H36" s="53">
        <f>SUM('Izvori sredstava_22-27_pomoćno_'!P36+'Izvori sredstava_22-27_pomoćno_'!X36+'Izvori sredstava_22-27_pomoćno_'!AF36)</f>
        <v>0</v>
      </c>
      <c r="I36" s="53">
        <f>SUM('Izvori sredstava_22-27_pomoćno_'!Q36+'Izvori sredstava_22-27_pomoćno_'!Y36+'Izvori sredstava_22-27_pomoćno_'!AG36)</f>
        <v>0</v>
      </c>
      <c r="J36" s="53">
        <f>SUM('Izvori sredstava_22-27_pomoćno_'!R36+'Izvori sredstava_22-27_pomoćno_'!Z36+'Izvori sredstava_22-27_pomoćno_'!AH36)</f>
        <v>0</v>
      </c>
      <c r="K36" s="45">
        <f>SUM('Izvori sredstava_22-27_pomoćno_'!S36+'Izvori sredstava_22-27_pomoćno_'!AA36+'Izvori sredstava_22-27_pomoćno_'!AI36)</f>
        <v>1393681.9750464563</v>
      </c>
      <c r="L36" s="50">
        <v>0</v>
      </c>
      <c r="M36" s="50">
        <v>132731.61667109106</v>
      </c>
      <c r="N36" s="50">
        <v>132731.61667109106</v>
      </c>
      <c r="O36" s="50">
        <v>132731.61667109106</v>
      </c>
      <c r="P36" s="50">
        <v>0</v>
      </c>
      <c r="Q36" s="50">
        <v>0</v>
      </c>
      <c r="R36" s="50">
        <v>0</v>
      </c>
      <c r="S36" s="45">
        <v>398194.85001327319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39" ht="26.25" customHeight="1">
      <c r="A37" s="46" t="s">
        <v>132</v>
      </c>
      <c r="B37" s="46" t="s">
        <v>133</v>
      </c>
      <c r="C37" s="46" t="s">
        <v>18</v>
      </c>
      <c r="D37" s="45">
        <f>SUM('Izvori sredstava_22-27_pomoćno_'!L37+'Izvori sredstava_22-27_pomoćno_'!T37+'Izvori sredstava_22-27_pomoćno_'!AB37)</f>
        <v>0</v>
      </c>
      <c r="E37" s="45">
        <f>SUM('Izvori sredstava_22-27_pomoćno_'!M37+'Izvori sredstava_22-27_pomoćno_'!U37+'Izvori sredstava_22-27_pomoćno_'!AC37)</f>
        <v>0</v>
      </c>
      <c r="F37" s="45">
        <f>SUM('Izvori sredstava_22-27_pomoćno_'!N37+'Izvori sredstava_22-27_pomoćno_'!V37+'Izvori sredstava_22-27_pomoćno_'!AD37)</f>
        <v>54419.962835147329</v>
      </c>
      <c r="G37" s="45">
        <f>SUM('Izvori sredstava_22-27_pomoćno_'!O37+'Izvori sredstava_22-27_pomoćno_'!W37+'Izvori sredstava_22-27_pomoćno_'!AE37)</f>
        <v>808335.54552694457</v>
      </c>
      <c r="H37" s="45">
        <f>SUM('Izvori sredstava_22-27_pomoćno_'!P37+'Izvori sredstava_22-27_pomoćno_'!X37+'Izvori sredstava_22-27_pomoćno_'!AF37)</f>
        <v>0</v>
      </c>
      <c r="I37" s="45">
        <f>SUM('Izvori sredstava_22-27_pomoćno_'!Q37+'Izvori sredstava_22-27_pomoćno_'!Y37+'Izvori sredstava_22-27_pomoćno_'!AG37)</f>
        <v>0</v>
      </c>
      <c r="J37" s="45">
        <f>SUM('Izvori sredstava_22-27_pomoćno_'!R37+'Izvori sredstava_22-27_pomoćno_'!Z37+'Izvori sredstava_22-27_pomoćno_'!AH37)</f>
        <v>0</v>
      </c>
      <c r="K37" s="45">
        <f>SUM('Izvori sredstava_22-27_pomoćno_'!S37+'Izvori sredstava_22-27_pomoćno_'!AA37+'Izvori sredstava_22-27_pomoćno_'!AI37)</f>
        <v>862755.50836209184</v>
      </c>
      <c r="L37" s="45">
        <v>0</v>
      </c>
      <c r="M37" s="45">
        <v>0</v>
      </c>
      <c r="N37" s="45">
        <v>7963.8970002654632</v>
      </c>
      <c r="O37" s="45">
        <v>0</v>
      </c>
      <c r="P37" s="45">
        <v>0</v>
      </c>
      <c r="Q37" s="45">
        <v>0</v>
      </c>
      <c r="R37" s="45">
        <v>0</v>
      </c>
      <c r="S37" s="49">
        <v>7963.8970002654632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26.25" customHeight="1">
      <c r="A38" s="11" t="s">
        <v>143</v>
      </c>
      <c r="B38" s="12" t="s">
        <v>144</v>
      </c>
      <c r="C38" s="12" t="s">
        <v>55</v>
      </c>
      <c r="D38" s="53">
        <f>SUM('Izvori sredstava_22-27_pomoćno_'!L38+'Izvori sredstava_22-27_pomoćno_'!T38+'Izvori sredstava_22-27_pomoćno_'!AB38)</f>
        <v>0</v>
      </c>
      <c r="E38" s="53">
        <f>SUM('Izvori sredstava_22-27_pomoćno_'!M38+'Izvori sredstava_22-27_pomoćno_'!U38+'Izvori sredstava_22-27_pomoćno_'!AC38)</f>
        <v>0</v>
      </c>
      <c r="F38" s="53">
        <f>SUM('Izvori sredstava_22-27_pomoćno_'!N38+'Izvori sredstava_22-27_pomoćno_'!V38+'Izvori sredstava_22-27_pomoćno_'!AD38)</f>
        <v>46456.065834881869</v>
      </c>
      <c r="G38" s="53">
        <f>SUM('Izvori sredstava_22-27_pomoćno_'!O38+'Izvori sredstava_22-27_pomoćno_'!W38+'Izvori sredstava_22-27_pomoćno_'!AE38)</f>
        <v>185824.26333952748</v>
      </c>
      <c r="H38" s="53">
        <f>SUM('Izvori sredstava_22-27_pomoćno_'!P38+'Izvori sredstava_22-27_pomoćno_'!X38+'Izvori sredstava_22-27_pomoćno_'!AF38)</f>
        <v>0</v>
      </c>
      <c r="I38" s="53">
        <f>SUM('Izvori sredstava_22-27_pomoćno_'!Q38+'Izvori sredstava_22-27_pomoćno_'!Y38+'Izvori sredstava_22-27_pomoćno_'!AG38)</f>
        <v>0</v>
      </c>
      <c r="J38" s="53">
        <f>SUM('Izvori sredstava_22-27_pomoćno_'!R38+'Izvori sredstava_22-27_pomoćno_'!Z38+'Izvori sredstava_22-27_pomoćno_'!AH38)</f>
        <v>0</v>
      </c>
      <c r="K38" s="45">
        <f>SUM('Izvori sredstava_22-27_pomoćno_'!S38+'Izvori sredstava_22-27_pomoćno_'!AA38+'Izvori sredstava_22-27_pomoćno_'!AI38)</f>
        <v>232280.32917440933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45">
        <v>0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26.25" customHeight="1">
      <c r="A39" s="11" t="s">
        <v>145</v>
      </c>
      <c r="B39" s="12" t="s">
        <v>146</v>
      </c>
      <c r="C39" s="11" t="s">
        <v>42</v>
      </c>
      <c r="D39" s="53">
        <f>SUM('Izvori sredstava_22-27_pomoćno_'!L39+'Izvori sredstava_22-27_pomoćno_'!T39+'Izvori sredstava_22-27_pomoćno_'!AB39)</f>
        <v>0</v>
      </c>
      <c r="E39" s="53">
        <f>SUM('Izvori sredstava_22-27_pomoćno_'!M39+'Izvori sredstava_22-27_pomoćno_'!U39+'Izvori sredstava_22-27_pomoćno_'!AC39)</f>
        <v>0</v>
      </c>
      <c r="F39" s="53">
        <f>SUM('Izvori sredstava_22-27_pomoćno_'!N39+'Izvori sredstava_22-27_pomoćno_'!V39+'Izvori sredstava_22-27_pomoćno_'!AD39)</f>
        <v>7963.8970002654632</v>
      </c>
      <c r="G39" s="53">
        <f>SUM('Izvori sredstava_22-27_pomoćno_'!O39+'Izvori sredstava_22-27_pomoćno_'!W39+'Izvori sredstava_22-27_pomoćno_'!AE39)</f>
        <v>622511.28218741715</v>
      </c>
      <c r="H39" s="53">
        <f>SUM('Izvori sredstava_22-27_pomoćno_'!P39+'Izvori sredstava_22-27_pomoćno_'!X39+'Izvori sredstava_22-27_pomoćno_'!AF39)</f>
        <v>0</v>
      </c>
      <c r="I39" s="53">
        <f>SUM('Izvori sredstava_22-27_pomoćno_'!Q39+'Izvori sredstava_22-27_pomoćno_'!Y39+'Izvori sredstava_22-27_pomoćno_'!AG39)</f>
        <v>0</v>
      </c>
      <c r="J39" s="53">
        <f>SUM('Izvori sredstava_22-27_pomoćno_'!R39+'Izvori sredstava_22-27_pomoćno_'!Z39+'Izvori sredstava_22-27_pomoćno_'!AH39)</f>
        <v>0</v>
      </c>
      <c r="K39" s="45">
        <f>SUM('Izvori sredstava_22-27_pomoćno_'!S39+'Izvori sredstava_22-27_pomoćno_'!AA39+'Izvori sredstava_22-27_pomoćno_'!AI39)</f>
        <v>630475.17918768257</v>
      </c>
      <c r="L39" s="50">
        <v>0</v>
      </c>
      <c r="M39" s="50">
        <v>0</v>
      </c>
      <c r="N39" s="50">
        <v>7963.8970002654632</v>
      </c>
      <c r="O39" s="50">
        <v>0</v>
      </c>
      <c r="P39" s="50">
        <v>0</v>
      </c>
      <c r="Q39" s="50">
        <v>0</v>
      </c>
      <c r="R39" s="50">
        <v>0</v>
      </c>
      <c r="S39" s="45">
        <v>7963.8970002654632</v>
      </c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ht="26.25" customHeight="1">
      <c r="A40" s="43" t="s">
        <v>147</v>
      </c>
      <c r="B40" s="43" t="s">
        <v>148</v>
      </c>
      <c r="C40" s="43" t="s">
        <v>18</v>
      </c>
      <c r="D40" s="44">
        <f>SUM('Izvori sredstava_22-27_pomoćno_'!L40+'Izvori sredstava_22-27_pomoćno_'!T40+'Izvori sredstava_22-27_pomoćno_'!AB40)</f>
        <v>1398692.5935757898</v>
      </c>
      <c r="E40" s="44">
        <f>SUM('Izvori sredstava_22-27_pomoćno_'!M40+'Izvori sredstava_22-27_pomoćno_'!U40+'Izvori sredstava_22-27_pomoćno_'!AC40)</f>
        <v>1402536.5476506506</v>
      </c>
      <c r="F40" s="44">
        <f>SUM('Izvori sredstava_22-27_pomoćno_'!N40+'Izvori sredstava_22-27_pomoćno_'!V40+'Izvori sredstava_22-27_pomoćno_'!AD40)</f>
        <v>6116297.7435625168</v>
      </c>
      <c r="G40" s="44">
        <f>SUM('Izvori sredstava_22-27_pomoćno_'!O40+'Izvori sredstava_22-27_pomoćno_'!W40+'Izvori sredstava_22-27_pomoćno_'!AE40)</f>
        <v>9902338.5014600493</v>
      </c>
      <c r="H40" s="44">
        <f>SUM('Izvori sredstava_22-27_pomoćno_'!P40+'Izvori sredstava_22-27_pomoćno_'!X40+'Izvori sredstava_22-27_pomoćno_'!AF40)</f>
        <v>7346591.2224581894</v>
      </c>
      <c r="I40" s="44">
        <f>SUM('Izvori sredstava_22-27_pomoćno_'!Q40+'Izvori sredstava_22-27_pomoćno_'!Y40+'Izvori sredstava_22-27_pomoćno_'!AG40)</f>
        <v>0</v>
      </c>
      <c r="J40" s="44">
        <f>SUM('Izvori sredstava_22-27_pomoćno_'!R40+'Izvori sredstava_22-27_pomoćno_'!Z40+'Izvori sredstava_22-27_pomoćno_'!AH40)</f>
        <v>0</v>
      </c>
      <c r="K40" s="45">
        <f>SUM('Izvori sredstava_22-27_pomoćno_'!S40+'Izvori sredstava_22-27_pomoćno_'!AA40+'Izvori sredstava_22-27_pomoćno_'!AI40)</f>
        <v>18819865.386249006</v>
      </c>
      <c r="L40" s="44">
        <v>560565.43668701896</v>
      </c>
      <c r="M40" s="44">
        <v>146004.77833820015</v>
      </c>
      <c r="N40" s="44">
        <v>1691976.2171489249</v>
      </c>
      <c r="O40" s="44">
        <v>1448309.5447305548</v>
      </c>
      <c r="P40" s="44">
        <v>929992.58162994427</v>
      </c>
      <c r="Q40" s="44">
        <v>0</v>
      </c>
      <c r="R40" s="44">
        <v>0</v>
      </c>
      <c r="S40" s="45">
        <v>3846855.9769046991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ht="26.25" customHeight="1">
      <c r="A41" s="46" t="s">
        <v>152</v>
      </c>
      <c r="B41" s="46" t="s">
        <v>153</v>
      </c>
      <c r="C41" s="46" t="s">
        <v>18</v>
      </c>
      <c r="D41" s="45">
        <f>SUM('Izvori sredstava_22-27_pomoćno_'!L41+'Izvori sredstava_22-27_pomoćno_'!T41+'Izvori sredstava_22-27_pomoćno_'!AB41)</f>
        <v>678258.56118927523</v>
      </c>
      <c r="E41" s="45">
        <f>SUM('Izvori sredstava_22-27_pomoćno_'!M41+'Izvori sredstava_22-27_pomoćno_'!U41+'Izvori sredstava_22-27_pomoćno_'!AC41)</f>
        <v>1316260.9968144414</v>
      </c>
      <c r="F41" s="45">
        <f>SUM('Izvori sredstava_22-27_pomoćno_'!N41+'Izvori sredstava_22-27_pomoćno_'!V41+'Izvori sredstava_22-27_pomoćno_'!AD41)</f>
        <v>3454997.3453676668</v>
      </c>
      <c r="G41" s="45">
        <f>SUM('Izvori sredstava_22-27_pomoćno_'!O41+'Izvori sredstava_22-27_pomoćno_'!W41+'Izvori sredstava_22-27_pomoćno_'!AE41)</f>
        <v>8285667.4104061592</v>
      </c>
      <c r="H41" s="45">
        <f>SUM('Izvori sredstava_22-27_pomoćno_'!P41+'Izvori sredstava_22-27_pomoćno_'!X41+'Izvori sredstava_22-27_pomoćno_'!AF41)</f>
        <v>7346591.2224581894</v>
      </c>
      <c r="I41" s="45">
        <f>SUM('Izvori sredstava_22-27_pomoćno_'!Q41+'Izvori sredstava_22-27_pomoćno_'!Y41+'Izvori sredstava_22-27_pomoćno_'!AG41)</f>
        <v>0</v>
      </c>
      <c r="J41" s="45">
        <f>SUM('Izvori sredstava_22-27_pomoćno_'!R41+'Izvori sredstava_22-27_pomoćno_'!Z41+'Izvori sredstava_22-27_pomoćno_'!AH41)</f>
        <v>0</v>
      </c>
      <c r="K41" s="45">
        <f>SUM('Izvori sredstava_22-27_pomoćno_'!S41+'Izvori sredstava_22-27_pomoćno_'!AA41+'Izvori sredstava_22-27_pomoćno_'!AI41)</f>
        <v>13735184.313777542</v>
      </c>
      <c r="L41" s="45">
        <v>484470.40084948239</v>
      </c>
      <c r="M41" s="45">
        <v>112821.87417042739</v>
      </c>
      <c r="N41" s="45">
        <v>882054.21024688089</v>
      </c>
      <c r="O41" s="45">
        <v>1026223.0037164852</v>
      </c>
      <c r="P41" s="45">
        <v>929992.58162994427</v>
      </c>
      <c r="Q41" s="45">
        <v>0</v>
      </c>
      <c r="R41" s="45">
        <v>0</v>
      </c>
      <c r="S41" s="49">
        <v>2505569.4889832758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ht="26.25" customHeight="1">
      <c r="A42" s="12" t="s">
        <v>159</v>
      </c>
      <c r="B42" s="12" t="s">
        <v>160</v>
      </c>
      <c r="C42" s="12" t="s">
        <v>161</v>
      </c>
      <c r="D42" s="53">
        <f>SUM('Izvori sredstava_22-27_pomoćno_'!L42+'Izvori sredstava_22-27_pomoćno_'!T42+'Izvori sredstava_22-27_pomoćno_'!AB42)</f>
        <v>0</v>
      </c>
      <c r="E42" s="53">
        <f>SUM('Izvori sredstava_22-27_pomoćno_'!M42+'Izvori sredstava_22-27_pomoćno_'!U42+'Izvori sredstava_22-27_pomoćno_'!AC42)</f>
        <v>0</v>
      </c>
      <c r="F42" s="53">
        <f>SUM('Izvori sredstava_22-27_pomoćno_'!N42+'Izvori sredstava_22-27_pomoćno_'!V42+'Izvori sredstava_22-27_pomoćno_'!AD42)</f>
        <v>397500</v>
      </c>
      <c r="G42" s="53">
        <f>SUM('Izvori sredstava_22-27_pomoćno_'!O42+'Izvori sredstava_22-27_pomoćno_'!W42+'Izvori sredstava_22-27_pomoćno_'!AE42)</f>
        <v>2252500</v>
      </c>
      <c r="H42" s="53">
        <f>SUM('Izvori sredstava_22-27_pomoćno_'!P42+'Izvori sredstava_22-27_pomoćno_'!X42+'Izvori sredstava_22-27_pomoćno_'!AF42)</f>
        <v>2252500</v>
      </c>
      <c r="I42" s="53">
        <f>SUM('Izvori sredstava_22-27_pomoćno_'!Q42+'Izvori sredstava_22-27_pomoćno_'!Y42+'Izvori sredstava_22-27_pomoćno_'!AG42)</f>
        <v>0</v>
      </c>
      <c r="J42" s="53">
        <f>SUM('Izvori sredstava_22-27_pomoćno_'!R42+'Izvori sredstava_22-27_pomoćno_'!Z42+'Izvori sredstava_22-27_pomoćno_'!AH42)</f>
        <v>0</v>
      </c>
      <c r="K42" s="45">
        <f>SUM('Izvori sredstava_22-27_pomoćno_'!S42+'Izvori sredstava_22-27_pomoćno_'!AA42+'Izvori sredstava_22-27_pomoćno_'!AI42)</f>
        <v>2650000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45">
        <v>0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ht="26.25" customHeight="1">
      <c r="A43" s="12" t="s">
        <v>162</v>
      </c>
      <c r="B43" s="12" t="s">
        <v>163</v>
      </c>
      <c r="C43" s="12" t="s">
        <v>164</v>
      </c>
      <c r="D43" s="53">
        <f>SUM('Izvori sredstava_22-27_pomoćno_'!L43+'Izvori sredstava_22-27_pomoćno_'!T43+'Izvori sredstava_22-27_pomoćno_'!AB43)</f>
        <v>0</v>
      </c>
      <c r="E43" s="53">
        <f>SUM('Izvori sredstava_22-27_pomoćno_'!M43+'Izvori sredstava_22-27_pomoćno_'!U43+'Izvori sredstava_22-27_pomoćno_'!AC43)</f>
        <v>0</v>
      </c>
      <c r="F43" s="53">
        <f>SUM('Izvori sredstava_22-27_pomoćno_'!N43+'Izvori sredstava_22-27_pomoćno_'!V43+'Izvori sredstava_22-27_pomoćno_'!AD43)</f>
        <v>0</v>
      </c>
      <c r="G43" s="53">
        <f>SUM('Izvori sredstava_22-27_pomoćno_'!O43+'Izvori sredstava_22-27_pomoćno_'!W43+'Izvori sredstava_22-27_pomoćno_'!AE43)</f>
        <v>9954.8712503318293</v>
      </c>
      <c r="H43" s="53">
        <f>SUM('Izvori sredstava_22-27_pomoćno_'!P43+'Izvori sredstava_22-27_pomoćno_'!X43+'Izvori sredstava_22-27_pomoćno_'!AF43)</f>
        <v>0</v>
      </c>
      <c r="I43" s="53">
        <f>SUM('Izvori sredstava_22-27_pomoćno_'!Q43+'Izvori sredstava_22-27_pomoćno_'!Y43+'Izvori sredstava_22-27_pomoćno_'!AG43)</f>
        <v>0</v>
      </c>
      <c r="J43" s="53">
        <f>SUM('Izvori sredstava_22-27_pomoćno_'!R43+'Izvori sredstava_22-27_pomoćno_'!Z43+'Izvori sredstava_22-27_pomoćno_'!AH43)</f>
        <v>0</v>
      </c>
      <c r="K43" s="45">
        <f>SUM('Izvori sredstava_22-27_pomoćno_'!S43+'Izvori sredstava_22-27_pomoćno_'!AA43+'Izvori sredstava_22-27_pomoćno_'!AI43)</f>
        <v>9954.8712503318293</v>
      </c>
      <c r="L43" s="53">
        <v>0</v>
      </c>
      <c r="M43" s="53">
        <v>0</v>
      </c>
      <c r="N43" s="53">
        <v>0</v>
      </c>
      <c r="O43" s="53">
        <v>9954.8712503318293</v>
      </c>
      <c r="P43" s="53">
        <v>0</v>
      </c>
      <c r="Q43" s="53">
        <v>0</v>
      </c>
      <c r="R43" s="53">
        <v>0</v>
      </c>
      <c r="S43" s="45">
        <v>9954.8712503318293</v>
      </c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39" ht="26.25" customHeight="1">
      <c r="A44" s="12" t="s">
        <v>165</v>
      </c>
      <c r="B44" s="12" t="s">
        <v>166</v>
      </c>
      <c r="C44" s="12" t="s">
        <v>55</v>
      </c>
      <c r="D44" s="53">
        <f>SUM('Izvori sredstava_22-27_pomoćno_'!L44+'Izvori sredstava_22-27_pomoćno_'!T44+'Izvori sredstava_22-27_pomoćno_'!AB44)</f>
        <v>0</v>
      </c>
      <c r="E44" s="53">
        <f>SUM('Izvori sredstava_22-27_pomoćno_'!M44+'Izvori sredstava_22-27_pomoćno_'!U44+'Izvori sredstava_22-27_pomoćno_'!AC44)</f>
        <v>1000796.3897000266</v>
      </c>
      <c r="F44" s="53">
        <f>SUM('Izvori sredstava_22-27_pomoćno_'!N44+'Izvori sredstava_22-27_pomoćno_'!V44+'Izvori sredstava_22-27_pomoćno_'!AD44)</f>
        <v>398194.85001327319</v>
      </c>
      <c r="G44" s="53">
        <f>SUM('Izvori sredstava_22-27_pomoćno_'!O44+'Izvori sredstava_22-27_pomoćno_'!W44+'Izvori sredstava_22-27_pomoćno_'!AE44)</f>
        <v>0</v>
      </c>
      <c r="H44" s="53">
        <f>SUM('Izvori sredstava_22-27_pomoćno_'!P44+'Izvori sredstava_22-27_pomoćno_'!X44+'Izvori sredstava_22-27_pomoćno_'!AF44)</f>
        <v>0</v>
      </c>
      <c r="I44" s="53">
        <f>SUM('Izvori sredstava_22-27_pomoćno_'!Q44+'Izvori sredstava_22-27_pomoćno_'!Y44+'Izvori sredstava_22-27_pomoćno_'!AG44)</f>
        <v>0</v>
      </c>
      <c r="J44" s="53">
        <f>SUM('Izvori sredstava_22-27_pomoćno_'!R44+'Izvori sredstava_22-27_pomoćno_'!Z44+'Izvori sredstava_22-27_pomoćno_'!AH44)</f>
        <v>0</v>
      </c>
      <c r="K44" s="45">
        <f>SUM('Izvori sredstava_22-27_pomoćno_'!S44+'Izvori sredstava_22-27_pomoćno_'!AA44+'Izvori sredstava_22-27_pomoćno_'!AI44)</f>
        <v>1398991.2397132998</v>
      </c>
      <c r="L44" s="53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45">
        <v>0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ht="26.25" customHeight="1">
      <c r="A45" s="12" t="s">
        <v>167</v>
      </c>
      <c r="B45" s="12" t="s">
        <v>168</v>
      </c>
      <c r="C45" s="12" t="s">
        <v>36</v>
      </c>
      <c r="D45" s="53">
        <f>SUM('Izvori sredstava_22-27_pomoćno_'!L45+'Izvori sredstava_22-27_pomoćno_'!T45+'Izvori sredstava_22-27_pomoćno_'!AB45)</f>
        <v>0</v>
      </c>
      <c r="E45" s="53">
        <f>SUM('Izvori sredstava_22-27_pomoćno_'!M45+'Izvori sredstava_22-27_pomoćno_'!U45+'Izvori sredstava_22-27_pomoćno_'!AC45)</f>
        <v>6636.5808335545526</v>
      </c>
      <c r="F45" s="53">
        <f>SUM('Izvori sredstava_22-27_pomoćno_'!N45+'Izvori sredstava_22-27_pomoćno_'!V45+'Izvori sredstava_22-27_pomoćno_'!AD45)</f>
        <v>86254.672152906831</v>
      </c>
      <c r="G45" s="53">
        <f>SUM('Izvori sredstava_22-27_pomoćno_'!O45+'Izvori sredstava_22-27_pomoćno_'!W45+'Izvori sredstava_22-27_pomoćno_'!AE45)</f>
        <v>225643.7483408548</v>
      </c>
      <c r="H45" s="53">
        <f>SUM('Izvori sredstava_22-27_pomoćno_'!P45+'Izvori sredstava_22-27_pomoćno_'!X45+'Izvori sredstava_22-27_pomoćno_'!AF45)</f>
        <v>225643.7483408548</v>
      </c>
      <c r="I45" s="53">
        <f>SUM('Izvori sredstava_22-27_pomoćno_'!Q45+'Izvori sredstava_22-27_pomoćno_'!Y45+'Izvori sredstava_22-27_pomoćno_'!AG45)</f>
        <v>0</v>
      </c>
      <c r="J45" s="53">
        <f>SUM('Izvori sredstava_22-27_pomoćno_'!R45+'Izvori sredstava_22-27_pomoćno_'!Z45+'Izvori sredstava_22-27_pomoćno_'!AH45)</f>
        <v>0</v>
      </c>
      <c r="K45" s="45">
        <f>SUM('Izvori sredstava_22-27_pomoćno_'!S45+'Izvori sredstava_22-27_pomoćno_'!AA45+'Izvori sredstava_22-27_pomoćno_'!AI45)</f>
        <v>318535.00132731622</v>
      </c>
      <c r="L45" s="53">
        <v>0</v>
      </c>
      <c r="M45" s="54">
        <v>6636.5808335545526</v>
      </c>
      <c r="N45" s="54">
        <v>6636.5808335545526</v>
      </c>
      <c r="O45" s="54">
        <v>0</v>
      </c>
      <c r="P45" s="54">
        <v>0</v>
      </c>
      <c r="Q45" s="54">
        <v>0</v>
      </c>
      <c r="R45" s="54">
        <v>0</v>
      </c>
      <c r="S45" s="45">
        <v>13273.161667109105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ht="26.25" customHeight="1">
      <c r="A46" s="12" t="s">
        <v>169</v>
      </c>
      <c r="B46" s="12" t="s">
        <v>170</v>
      </c>
      <c r="C46" s="53" t="s">
        <v>171</v>
      </c>
      <c r="D46" s="53">
        <f>SUM('Izvori sredstava_22-27_pomoćno_'!L46+'Izvori sredstava_22-27_pomoćno_'!T46+'Izvori sredstava_22-27_pomoćno_'!AB46)</f>
        <v>132731.61667109106</v>
      </c>
      <c r="E46" s="53">
        <f>SUM('Izvori sredstava_22-27_pomoćno_'!M46+'Izvori sredstava_22-27_pomoćno_'!U46+'Izvori sredstava_22-27_pomoćno_'!AC46)</f>
        <v>53092.64666843642</v>
      </c>
      <c r="F46" s="53">
        <f>SUM('Izvori sredstava_22-27_pomoćno_'!N46+'Izvori sredstava_22-27_pomoćno_'!V46+'Izvori sredstava_22-27_pomoćno_'!AD46)</f>
        <v>252190.07167507301</v>
      </c>
      <c r="G46" s="53">
        <f>SUM('Izvori sredstava_22-27_pomoćno_'!O46+'Izvori sredstava_22-27_pomoćno_'!W46+'Izvori sredstava_22-27_pomoćno_'!AE46)</f>
        <v>0</v>
      </c>
      <c r="H46" s="53">
        <f>SUM('Izvori sredstava_22-27_pomoćno_'!P46+'Izvori sredstava_22-27_pomoćno_'!X46+'Izvori sredstava_22-27_pomoćno_'!AF46)</f>
        <v>0</v>
      </c>
      <c r="I46" s="53">
        <f>SUM('Izvori sredstava_22-27_pomoćno_'!Q46+'Izvori sredstava_22-27_pomoćno_'!Y46+'Izvori sredstava_22-27_pomoćno_'!AG46)</f>
        <v>0</v>
      </c>
      <c r="J46" s="53">
        <f>SUM('Izvori sredstava_22-27_pomoćno_'!R46+'Izvori sredstava_22-27_pomoćno_'!Z46+'Izvori sredstava_22-27_pomoćno_'!AH46)</f>
        <v>0</v>
      </c>
      <c r="K46" s="45">
        <f>SUM('Izvori sredstava_22-27_pomoćno_'!S46+'Izvori sredstava_22-27_pomoćno_'!AA46+'Izvori sredstava_22-27_pomoćno_'!AI46)</f>
        <v>438014.33501460054</v>
      </c>
      <c r="L46" s="53">
        <v>66365.808335545531</v>
      </c>
      <c r="M46" s="53">
        <v>26546.32333421821</v>
      </c>
      <c r="N46" s="53">
        <v>119458.45500398196</v>
      </c>
      <c r="O46" s="53">
        <v>0</v>
      </c>
      <c r="P46" s="53">
        <v>0</v>
      </c>
      <c r="Q46" s="53">
        <v>0</v>
      </c>
      <c r="R46" s="53">
        <v>0</v>
      </c>
      <c r="S46" s="45">
        <v>212370.58667374571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9" ht="26.25" customHeight="1">
      <c r="A47" s="12" t="s">
        <v>172</v>
      </c>
      <c r="B47" s="12" t="s">
        <v>173</v>
      </c>
      <c r="C47" s="53" t="s">
        <v>39</v>
      </c>
      <c r="D47" s="53">
        <f>SUM('Izvori sredstava_22-27_pomoćno_'!L47+'Izvori sredstava_22-27_pomoćno_'!T47+'Izvori sredstava_22-27_pomoćno_'!AB47)</f>
        <v>53092.64666843642</v>
      </c>
      <c r="E47" s="53">
        <f>SUM('Izvori sredstava_22-27_pomoćno_'!M47+'Izvori sredstava_22-27_pomoćno_'!U47+'Izvori sredstava_22-27_pomoćno_'!AC47)</f>
        <v>26546.32333421821</v>
      </c>
      <c r="F47" s="53">
        <f>SUM('Izvori sredstava_22-27_pomoćno_'!N47+'Izvori sredstava_22-27_pomoćno_'!V47+'Izvori sredstava_22-27_pomoćno_'!AD47)</f>
        <v>257822.23652774093</v>
      </c>
      <c r="G47" s="53">
        <f>SUM('Izvori sredstava_22-27_pomoćno_'!O47+'Izvori sredstava_22-27_pomoćno_'!W47+'Izvori sredstava_22-27_pomoćno_'!AE47)</f>
        <v>530926.46668436425</v>
      </c>
      <c r="H47" s="53">
        <f>SUM('Izvori sredstava_22-27_pomoćno_'!P47+'Izvori sredstava_22-27_pomoćno_'!X47+'Izvori sredstava_22-27_pomoćno_'!AF47)</f>
        <v>530926.46668436425</v>
      </c>
      <c r="I47" s="53">
        <f>SUM('Izvori sredstava_22-27_pomoćno_'!Q47+'Izvori sredstava_22-27_pomoćno_'!Y47+'Izvori sredstava_22-27_pomoćno_'!AG47)</f>
        <v>0</v>
      </c>
      <c r="J47" s="53">
        <f>SUM('Izvori sredstava_22-27_pomoćno_'!R47+'Izvori sredstava_22-27_pomoćno_'!Z47+'Izvori sredstava_22-27_pomoćno_'!AH47)</f>
        <v>0</v>
      </c>
      <c r="K47" s="45">
        <f>SUM('Izvori sredstava_22-27_pomoćno_'!S47+'Izvori sredstava_22-27_pomoćno_'!AA47+'Izvori sredstava_22-27_pomoćno_'!AI47)</f>
        <v>868387.67321475979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45">
        <v>0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26.25" customHeight="1">
      <c r="A48" s="12" t="s">
        <v>174</v>
      </c>
      <c r="B48" s="12" t="s">
        <v>175</v>
      </c>
      <c r="C48" s="53" t="s">
        <v>39</v>
      </c>
      <c r="D48" s="53">
        <f>SUM('Izvori sredstava_22-27_pomoćno_'!L48+'Izvori sredstava_22-27_pomoćno_'!T48+'Izvori sredstava_22-27_pomoćno_'!AB48)</f>
        <v>0</v>
      </c>
      <c r="E48" s="53">
        <f>SUM('Izvori sredstava_22-27_pomoćno_'!M48+'Izvori sredstava_22-27_pomoćno_'!U48+'Izvori sredstava_22-27_pomoćno_'!AC48)</f>
        <v>26546.32333421821</v>
      </c>
      <c r="F48" s="53">
        <f>SUM('Izvori sredstava_22-27_pomoćno_'!N48+'Izvori sredstava_22-27_pomoćno_'!V48+'Izvori sredstava_22-27_pomoćno_'!AD48)</f>
        <v>134620.58667374568</v>
      </c>
      <c r="G48" s="53">
        <f>SUM('Izvori sredstava_22-27_pomoćno_'!O48+'Izvori sredstava_22-27_pomoćno_'!W48+'Izvori sredstava_22-27_pomoćno_'!AE48)</f>
        <v>0</v>
      </c>
      <c r="H48" s="53">
        <f>SUM('Izvori sredstava_22-27_pomoćno_'!P48+'Izvori sredstava_22-27_pomoćno_'!X48+'Izvori sredstava_22-27_pomoćno_'!AF48)</f>
        <v>0</v>
      </c>
      <c r="I48" s="53">
        <f>SUM('Izvori sredstava_22-27_pomoćno_'!Q48+'Izvori sredstava_22-27_pomoćno_'!Y48+'Izvori sredstava_22-27_pomoćno_'!AG48)</f>
        <v>0</v>
      </c>
      <c r="J48" s="53">
        <f>SUM('Izvori sredstava_22-27_pomoćno_'!R48+'Izvori sredstava_22-27_pomoćno_'!Z48+'Izvori sredstava_22-27_pomoćno_'!AH48)</f>
        <v>0</v>
      </c>
      <c r="K48" s="45">
        <f>SUM('Izvori sredstava_22-27_pomoćno_'!S48+'Izvori sredstava_22-27_pomoćno_'!AA48+'Izvori sredstava_22-27_pomoćno_'!AI48)</f>
        <v>161166.91000796389</v>
      </c>
      <c r="L48" s="53">
        <v>0</v>
      </c>
      <c r="M48" s="53">
        <v>26546.32333421821</v>
      </c>
      <c r="N48" s="53">
        <v>134620.58667374568</v>
      </c>
      <c r="O48" s="53">
        <v>0</v>
      </c>
      <c r="P48" s="53">
        <v>0</v>
      </c>
      <c r="Q48" s="53">
        <v>0</v>
      </c>
      <c r="R48" s="53">
        <v>0</v>
      </c>
      <c r="S48" s="45">
        <v>161166.91000796389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ht="26.25" customHeight="1">
      <c r="A49" s="12" t="s">
        <v>176</v>
      </c>
      <c r="B49" s="12" t="s">
        <v>177</v>
      </c>
      <c r="C49" s="53" t="s">
        <v>42</v>
      </c>
      <c r="D49" s="53">
        <f>SUM('Izvori sredstava_22-27_pomoćno_'!L49+'Izvori sredstava_22-27_pomoćno_'!T49+'Izvori sredstava_22-27_pomoćno_'!AB49)</f>
        <v>0</v>
      </c>
      <c r="E49" s="53">
        <f>SUM('Izvori sredstava_22-27_pomoćno_'!M49+'Izvori sredstava_22-27_pomoćno_'!U49+'Izvori sredstava_22-27_pomoćno_'!AC49)</f>
        <v>0</v>
      </c>
      <c r="F49" s="53">
        <f>SUM('Izvori sredstava_22-27_pomoćno_'!N49+'Izvori sredstava_22-27_pomoćno_'!V49+'Izvori sredstava_22-27_pomoćno_'!AD49)</f>
        <v>66353.378019644282</v>
      </c>
      <c r="G49" s="53">
        <f>SUM('Izvori sredstava_22-27_pomoćno_'!O49+'Izvori sredstava_22-27_pomoćno_'!W49+'Izvori sredstava_22-27_pomoćno_'!AE49)</f>
        <v>132731.61667109106</v>
      </c>
      <c r="H49" s="53">
        <f>SUM('Izvori sredstava_22-27_pomoćno_'!P49+'Izvori sredstava_22-27_pomoćno_'!X49+'Izvori sredstava_22-27_pomoćno_'!AF49)</f>
        <v>132731.61667109106</v>
      </c>
      <c r="I49" s="53">
        <f>SUM('Izvori sredstava_22-27_pomoćno_'!Q49+'Izvori sredstava_22-27_pomoćno_'!Y49+'Izvori sredstava_22-27_pomoćno_'!AG49)</f>
        <v>0</v>
      </c>
      <c r="J49" s="53">
        <f>SUM('Izvori sredstava_22-27_pomoćno_'!R49+'Izvori sredstava_22-27_pomoćno_'!Z49+'Izvori sredstava_22-27_pomoćno_'!AH49)</f>
        <v>0</v>
      </c>
      <c r="K49" s="45">
        <f>SUM('Izvori sredstava_22-27_pomoćno_'!S49+'Izvori sredstava_22-27_pomoćno_'!AA49+'Izvori sredstava_22-27_pomoćno_'!AI49)</f>
        <v>199084.99469073536</v>
      </c>
      <c r="L49" s="53">
        <v>0</v>
      </c>
      <c r="M49" s="53">
        <v>0</v>
      </c>
      <c r="N49" s="53">
        <v>66353.378019644282</v>
      </c>
      <c r="O49" s="53">
        <v>0</v>
      </c>
      <c r="P49" s="53">
        <v>0</v>
      </c>
      <c r="Q49" s="53">
        <v>0</v>
      </c>
      <c r="R49" s="53">
        <v>0</v>
      </c>
      <c r="S49" s="45">
        <v>66353.378019644282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ht="26.25" customHeight="1">
      <c r="A50" s="12" t="s">
        <v>178</v>
      </c>
      <c r="B50" s="12" t="s">
        <v>179</v>
      </c>
      <c r="C50" s="53" t="s">
        <v>42</v>
      </c>
      <c r="D50" s="53">
        <f>SUM('Izvori sredstava_22-27_pomoćno_'!L50+'Izvori sredstava_22-27_pomoćno_'!T50+'Izvori sredstava_22-27_pomoćno_'!AB50)</f>
        <v>0</v>
      </c>
      <c r="E50" s="53">
        <f>SUM('Izvori sredstava_22-27_pomoćno_'!M50+'Izvori sredstava_22-27_pomoćno_'!U50+'Izvori sredstava_22-27_pomoćno_'!AC50)</f>
        <v>0</v>
      </c>
      <c r="F50" s="53">
        <f>SUM('Izvori sredstava_22-27_pomoćno_'!N50+'Izvori sredstava_22-27_pomoćno_'!V50+'Izvori sredstava_22-27_pomoćno_'!AD50)</f>
        <v>13930.69020440669</v>
      </c>
      <c r="G50" s="53">
        <f>SUM('Izvori sredstava_22-27_pomoćno_'!O50+'Izvori sredstava_22-27_pomoćno_'!W50+'Izvori sredstava_22-27_pomoćno_'!AE50)</f>
        <v>78975.311919299173</v>
      </c>
      <c r="H50" s="53">
        <f>SUM('Izvori sredstava_22-27_pomoćno_'!P50+'Izvori sredstava_22-27_pomoćno_'!X50+'Izvori sredstava_22-27_pomoćno_'!AF50)</f>
        <v>78975.311919299173</v>
      </c>
      <c r="I50" s="53">
        <f>SUM('Izvori sredstava_22-27_pomoćno_'!Q50+'Izvori sredstava_22-27_pomoćno_'!Y50+'Izvori sredstava_22-27_pomoćno_'!AG50)</f>
        <v>0</v>
      </c>
      <c r="J50" s="53">
        <f>SUM('Izvori sredstava_22-27_pomoćno_'!R50+'Izvori sredstava_22-27_pomoćno_'!Z50+'Izvori sredstava_22-27_pomoćno_'!AH50)</f>
        <v>0</v>
      </c>
      <c r="K50" s="45">
        <f>SUM('Izvori sredstava_22-27_pomoćno_'!S50+'Izvori sredstava_22-27_pomoćno_'!AA50+'Izvori sredstava_22-27_pomoćno_'!AI50)</f>
        <v>92906.002123705868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45">
        <v>0</v>
      </c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ht="26.25" customHeight="1">
      <c r="A51" s="12" t="s">
        <v>180</v>
      </c>
      <c r="B51" s="12" t="s">
        <v>181</v>
      </c>
      <c r="C51" s="53" t="s">
        <v>42</v>
      </c>
      <c r="D51" s="53">
        <f>SUM('Izvori sredstava_22-27_pomoćno_'!L51+'Izvori sredstava_22-27_pomoćno_'!T51+'Izvori sredstava_22-27_pomoćno_'!AB51)</f>
        <v>0</v>
      </c>
      <c r="E51" s="53">
        <f>SUM('Izvori sredstava_22-27_pomoćno_'!M51+'Izvori sredstava_22-27_pomoćno_'!U51+'Izvori sredstava_22-27_pomoćno_'!AC51)</f>
        <v>0</v>
      </c>
      <c r="F51" s="53">
        <f>SUM('Izvori sredstava_22-27_pomoćno_'!N51+'Izvori sredstava_22-27_pomoćno_'!V51+'Izvori sredstava_22-27_pomoćno_'!AD51)</f>
        <v>136460</v>
      </c>
      <c r="G51" s="53">
        <f>SUM('Izvori sredstava_22-27_pomoćno_'!O51+'Izvori sredstava_22-27_pomoćno_'!W51+'Izvori sredstava_22-27_pomoćno_'!AE51)</f>
        <v>659940</v>
      </c>
      <c r="H51" s="53">
        <f>SUM('Izvori sredstava_22-27_pomoćno_'!P51+'Izvori sredstava_22-27_pomoćno_'!X51+'Izvori sredstava_22-27_pomoćno_'!AF51)</f>
        <v>659940</v>
      </c>
      <c r="I51" s="53">
        <f>SUM('Izvori sredstava_22-27_pomoćno_'!Q51+'Izvori sredstava_22-27_pomoćno_'!Y51+'Izvori sredstava_22-27_pomoćno_'!AG51)</f>
        <v>0</v>
      </c>
      <c r="J51" s="53">
        <f>SUM('Izvori sredstava_22-27_pomoćno_'!R51+'Izvori sredstava_22-27_pomoćno_'!Z51+'Izvori sredstava_22-27_pomoćno_'!AH51)</f>
        <v>0</v>
      </c>
      <c r="K51" s="45">
        <f>SUM('Izvori sredstava_22-27_pomoćno_'!S51+'Izvori sredstava_22-27_pomoćno_'!AA51+'Izvori sredstava_22-27_pomoćno_'!AI51)</f>
        <v>796400</v>
      </c>
      <c r="L51" s="53">
        <v>0</v>
      </c>
      <c r="M51" s="53">
        <v>0</v>
      </c>
      <c r="N51" s="53">
        <v>9273.9832758162993</v>
      </c>
      <c r="O51" s="53">
        <v>0</v>
      </c>
      <c r="P51" s="53">
        <v>0</v>
      </c>
      <c r="Q51" s="53">
        <v>0</v>
      </c>
      <c r="R51" s="53">
        <v>0</v>
      </c>
      <c r="S51" s="45">
        <v>9273.9832758162993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ht="26.25" customHeight="1">
      <c r="A52" s="12" t="s">
        <v>182</v>
      </c>
      <c r="B52" s="12" t="s">
        <v>183</v>
      </c>
      <c r="C52" s="53" t="s">
        <v>42</v>
      </c>
      <c r="D52" s="53">
        <f>SUM('Izvori sredstava_22-27_pomoćno_'!L52+'Izvori sredstava_22-27_pomoćno_'!T52+'Izvori sredstava_22-27_pomoćno_'!AB52)</f>
        <v>7963.8970002654632</v>
      </c>
      <c r="E52" s="53">
        <f>SUM('Izvori sredstava_22-27_pomoćno_'!M52+'Izvori sredstava_22-27_pomoćno_'!U52+'Izvori sredstava_22-27_pomoćno_'!AC52)</f>
        <v>0</v>
      </c>
      <c r="F52" s="53">
        <f>SUM('Izvori sredstava_22-27_pomoćno_'!N52+'Izvori sredstava_22-27_pomoćno_'!V52+'Izvori sredstava_22-27_pomoćno_'!AD52)</f>
        <v>108141.7985134059</v>
      </c>
      <c r="G52" s="53">
        <f>SUM('Izvori sredstava_22-27_pomoćno_'!O52+'Izvori sredstava_22-27_pomoćno_'!W52+'Izvori sredstava_22-27_pomoćno_'!AE52)</f>
        <v>414786.30209715955</v>
      </c>
      <c r="H52" s="53">
        <f>SUM('Izvori sredstava_22-27_pomoćno_'!P52+'Izvori sredstava_22-27_pomoćno_'!X52+'Izvori sredstava_22-27_pomoćno_'!AF52)</f>
        <v>414786.30209715955</v>
      </c>
      <c r="I52" s="53">
        <f>SUM('Izvori sredstava_22-27_pomoćno_'!Q52+'Izvori sredstava_22-27_pomoćno_'!Y52+'Izvori sredstava_22-27_pomoćno_'!AG52)</f>
        <v>0</v>
      </c>
      <c r="J52" s="53">
        <f>SUM('Izvori sredstava_22-27_pomoćno_'!R52+'Izvori sredstava_22-27_pomoćno_'!Z52+'Izvori sredstava_22-27_pomoćno_'!AH52)</f>
        <v>0</v>
      </c>
      <c r="K52" s="45">
        <f>SUM('Izvori sredstava_22-27_pomoćno_'!S52+'Izvori sredstava_22-27_pomoćno_'!AA52+'Izvori sredstava_22-27_pomoćno_'!AI52)</f>
        <v>530891.99761083093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45">
        <v>0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ht="26.25" customHeight="1">
      <c r="A53" s="12" t="s">
        <v>184</v>
      </c>
      <c r="B53" s="12" t="s">
        <v>185</v>
      </c>
      <c r="C53" s="53" t="s">
        <v>42</v>
      </c>
      <c r="D53" s="53">
        <f>SUM('Izvori sredstava_22-27_pomoćno_'!L53+'Izvori sredstava_22-27_pomoćno_'!T53+'Izvori sredstava_22-27_pomoćno_'!AB53)</f>
        <v>0</v>
      </c>
      <c r="E53" s="53">
        <f>SUM('Izvori sredstava_22-27_pomoćno_'!M53+'Izvori sredstava_22-27_pomoćno_'!U53+'Izvori sredstava_22-27_pomoćno_'!AC53)</f>
        <v>0</v>
      </c>
      <c r="F53" s="53">
        <f>SUM('Izvori sredstava_22-27_pomoćno_'!N53+'Izvori sredstava_22-27_pomoćno_'!V53+'Izvori sredstava_22-27_pomoćno_'!AD53)</f>
        <v>17918.768250597292</v>
      </c>
      <c r="G53" s="53">
        <f>SUM('Izvori sredstava_22-27_pomoćno_'!O53+'Izvori sredstava_22-27_pomoćno_'!W53+'Izvori sredstava_22-27_pomoćno_'!AE53)</f>
        <v>101534.81019378816</v>
      </c>
      <c r="H53" s="53">
        <f>SUM('Izvori sredstava_22-27_pomoćno_'!P53+'Izvori sredstava_22-27_pomoćno_'!X53+'Izvori sredstava_22-27_pomoćno_'!AF53)</f>
        <v>101534.81019378816</v>
      </c>
      <c r="I53" s="53">
        <f>SUM('Izvori sredstava_22-27_pomoćno_'!Q53+'Izvori sredstava_22-27_pomoćno_'!Y53+'Izvori sredstava_22-27_pomoćno_'!AG53)</f>
        <v>0</v>
      </c>
      <c r="J53" s="53">
        <f>SUM('Izvori sredstava_22-27_pomoćno_'!R53+'Izvori sredstava_22-27_pomoćno_'!Z53+'Izvori sredstava_22-27_pomoćno_'!AH53)</f>
        <v>0</v>
      </c>
      <c r="K53" s="45">
        <f>SUM('Izvori sredstava_22-27_pomoćno_'!S53+'Izvori sredstava_22-27_pomoćno_'!AA53+'Izvori sredstava_22-27_pomoćno_'!AI53)</f>
        <v>119453.57844438545</v>
      </c>
      <c r="L53" s="53">
        <v>0</v>
      </c>
      <c r="M53" s="53">
        <v>0</v>
      </c>
      <c r="N53" s="53">
        <v>17918.768250597292</v>
      </c>
      <c r="O53" s="53">
        <v>101534.81019378816</v>
      </c>
      <c r="P53" s="53">
        <v>101534.81019378816</v>
      </c>
      <c r="Q53" s="53">
        <v>0</v>
      </c>
      <c r="R53" s="53">
        <v>0</v>
      </c>
      <c r="S53" s="45">
        <v>119453.57844438545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ht="26.25" customHeight="1">
      <c r="A54" s="12" t="s">
        <v>186</v>
      </c>
      <c r="B54" s="12" t="s">
        <v>187</v>
      </c>
      <c r="C54" s="53" t="s">
        <v>45</v>
      </c>
      <c r="D54" s="53">
        <f>SUM('Izvori sredstava_22-27_pomoćno_'!L54+'Izvori sredstava_22-27_pomoćno_'!T54+'Izvori sredstava_22-27_pomoćno_'!AB54)</f>
        <v>0</v>
      </c>
      <c r="E54" s="53">
        <f>SUM('Izvori sredstava_22-27_pomoćno_'!M54+'Izvori sredstava_22-27_pomoćno_'!U54+'Izvori sredstava_22-27_pomoćno_'!AC54)</f>
        <v>0</v>
      </c>
      <c r="F54" s="53">
        <f>SUM('Izvori sredstava_22-27_pomoćno_'!N54+'Izvori sredstava_22-27_pomoćno_'!V54+'Izvori sredstava_22-27_pomoćno_'!AD54)</f>
        <v>73002.389169100075</v>
      </c>
      <c r="G54" s="53">
        <f>SUM('Izvori sredstava_22-27_pomoćno_'!O54+'Izvori sredstava_22-27_pomoćno_'!W54+'Izvori sredstava_22-27_pomoćno_'!AE54)</f>
        <v>132731.61667109106</v>
      </c>
      <c r="H54" s="53">
        <f>SUM('Izvori sredstava_22-27_pomoćno_'!P54+'Izvori sredstava_22-27_pomoćno_'!X54+'Izvori sredstava_22-27_pomoćno_'!AF54)</f>
        <v>0</v>
      </c>
      <c r="I54" s="53">
        <f>SUM('Izvori sredstava_22-27_pomoćno_'!Q54+'Izvori sredstava_22-27_pomoćno_'!Y54+'Izvori sredstava_22-27_pomoćno_'!AG54)</f>
        <v>0</v>
      </c>
      <c r="J54" s="53">
        <f>SUM('Izvori sredstava_22-27_pomoćno_'!R54+'Izvori sredstava_22-27_pomoćno_'!Z54+'Izvori sredstava_22-27_pomoćno_'!AH54)</f>
        <v>0</v>
      </c>
      <c r="K54" s="45">
        <f>SUM('Izvori sredstava_22-27_pomoćno_'!S54+'Izvori sredstava_22-27_pomoćno_'!AA54+'Izvori sredstava_22-27_pomoćno_'!AI54)</f>
        <v>205734.00584019115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45">
        <v>0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ht="26.25" customHeight="1">
      <c r="A55" s="12" t="s">
        <v>188</v>
      </c>
      <c r="B55" s="12" t="s">
        <v>189</v>
      </c>
      <c r="C55" s="53" t="s">
        <v>45</v>
      </c>
      <c r="D55" s="53">
        <f>SUM('Izvori sredstava_22-27_pomoćno_'!L55+'Izvori sredstava_22-27_pomoćno_'!T55+'Izvori sredstava_22-27_pomoćno_'!AB55)</f>
        <v>0</v>
      </c>
      <c r="E55" s="53">
        <f>SUM('Izvori sredstava_22-27_pomoćno_'!M55+'Izvori sredstava_22-27_pomoćno_'!U55+'Izvori sredstava_22-27_pomoćno_'!AC55)</f>
        <v>0</v>
      </c>
      <c r="F55" s="53">
        <f>SUM('Izvori sredstava_22-27_pomoćno_'!N55+'Izvori sredstava_22-27_pomoćno_'!V55+'Izvori sredstava_22-27_pomoćno_'!AD55)</f>
        <v>46452.981152110435</v>
      </c>
      <c r="G55" s="53">
        <f>SUM('Izvori sredstava_22-27_pomoćno_'!O55+'Izvori sredstava_22-27_pomoćno_'!W55+'Izvori sredstava_22-27_pomoćno_'!AE55)</f>
        <v>263233.56782585609</v>
      </c>
      <c r="H55" s="53">
        <f>SUM('Izvori sredstava_22-27_pomoćno_'!P55+'Izvori sredstava_22-27_pomoćno_'!X55+'Izvori sredstava_22-27_pomoćno_'!AF55)</f>
        <v>263233.56782585609</v>
      </c>
      <c r="I55" s="53">
        <f>SUM('Izvori sredstava_22-27_pomoćno_'!Q55+'Izvori sredstava_22-27_pomoćno_'!Y55+'Izvori sredstava_22-27_pomoćno_'!AG55)</f>
        <v>0</v>
      </c>
      <c r="J55" s="53">
        <f>SUM('Izvori sredstava_22-27_pomoćno_'!R55+'Izvori sredstava_22-27_pomoćno_'!Z55+'Izvori sredstava_22-27_pomoćno_'!AH55)</f>
        <v>0</v>
      </c>
      <c r="K55" s="45">
        <f>SUM('Izvori sredstava_22-27_pomoćno_'!S55+'Izvori sredstava_22-27_pomoćno_'!AA55+'Izvori sredstava_22-27_pomoćno_'!AI55)</f>
        <v>309686.54897796654</v>
      </c>
      <c r="L55" s="53">
        <v>0</v>
      </c>
      <c r="M55" s="53">
        <v>0</v>
      </c>
      <c r="N55" s="53">
        <v>23226.490576055217</v>
      </c>
      <c r="O55" s="53">
        <v>131616.78391292805</v>
      </c>
      <c r="P55" s="53">
        <v>131616.78391292805</v>
      </c>
      <c r="Q55" s="53">
        <v>0</v>
      </c>
      <c r="R55" s="53">
        <v>0</v>
      </c>
      <c r="S55" s="45">
        <v>154843.27448898327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ht="26.25" customHeight="1">
      <c r="A56" s="12" t="s">
        <v>190</v>
      </c>
      <c r="B56" s="12" t="s">
        <v>191</v>
      </c>
      <c r="C56" s="53" t="s">
        <v>45</v>
      </c>
      <c r="D56" s="53">
        <f>SUM('Izvori sredstava_22-27_pomoćno_'!L56+'Izvori sredstava_22-27_pomoćno_'!T56+'Izvori sredstava_22-27_pomoćno_'!AB56)</f>
        <v>0</v>
      </c>
      <c r="E56" s="53">
        <f>SUM('Izvori sredstava_22-27_pomoćno_'!M56+'Izvori sredstava_22-27_pomoćno_'!U56+'Izvori sredstava_22-27_pomoćno_'!AC56)</f>
        <v>0</v>
      </c>
      <c r="F56" s="53">
        <f>SUM('Izvori sredstava_22-27_pomoćno_'!N56+'Izvori sredstava_22-27_pomoćno_'!V56+'Izvori sredstava_22-27_pomoćno_'!AD56)</f>
        <v>66365.808335545531</v>
      </c>
      <c r="G56" s="53">
        <f>SUM('Izvori sredstava_22-27_pomoćno_'!O56+'Izvori sredstava_22-27_pomoćno_'!W56+'Izvori sredstava_22-27_pomoćno_'!AE56)</f>
        <v>199097.42500663659</v>
      </c>
      <c r="H56" s="53">
        <f>SUM('Izvori sredstava_22-27_pomoćno_'!P56+'Izvori sredstava_22-27_pomoćno_'!X56+'Izvori sredstava_22-27_pomoćno_'!AF56)</f>
        <v>0</v>
      </c>
      <c r="I56" s="53">
        <f>SUM('Izvori sredstava_22-27_pomoćno_'!Q56+'Izvori sredstava_22-27_pomoćno_'!Y56+'Izvori sredstava_22-27_pomoćno_'!AG56)</f>
        <v>0</v>
      </c>
      <c r="J56" s="53">
        <f>SUM('Izvori sredstava_22-27_pomoćno_'!R56+'Izvori sredstava_22-27_pomoćno_'!Z56+'Izvori sredstava_22-27_pomoćno_'!AH56)</f>
        <v>0</v>
      </c>
      <c r="K56" s="45">
        <f>SUM('Izvori sredstava_22-27_pomoćno_'!S56+'Izvori sredstava_22-27_pomoćno_'!AA56+'Izvori sredstava_22-27_pomoćno_'!AI56)</f>
        <v>265463.23334218212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45">
        <v>0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ht="26.25" customHeight="1">
      <c r="A57" s="12" t="s">
        <v>192</v>
      </c>
      <c r="B57" s="12" t="s">
        <v>193</v>
      </c>
      <c r="C57" s="53" t="s">
        <v>45</v>
      </c>
      <c r="D57" s="53">
        <f>SUM('Izvori sredstava_22-27_pomoćno_'!L57+'Izvori sredstava_22-27_pomoćno_'!T57+'Izvori sredstava_22-27_pomoćno_'!AB57)</f>
        <v>66365.808335545531</v>
      </c>
      <c r="E57" s="53">
        <f>SUM('Izvori sredstava_22-27_pomoćno_'!M57+'Izvori sredstava_22-27_pomoćno_'!U57+'Izvori sredstava_22-27_pomoćno_'!AC57)</f>
        <v>0</v>
      </c>
      <c r="F57" s="53">
        <f>SUM('Izvori sredstava_22-27_pomoćno_'!N57+'Izvori sredstava_22-27_pomoćno_'!V57+'Izvori sredstava_22-27_pomoćno_'!AD57)</f>
        <v>85399.522166179988</v>
      </c>
      <c r="G57" s="53">
        <f>SUM('Izvori sredstava_22-27_pomoćno_'!O57+'Izvori sredstava_22-27_pomoćno_'!W57+'Izvori sredstava_22-27_pomoćno_'!AE57)</f>
        <v>398194.85001327319</v>
      </c>
      <c r="H57" s="53">
        <f>SUM('Izvori sredstava_22-27_pomoćno_'!P57+'Izvori sredstava_22-27_pomoćno_'!X57+'Izvori sredstava_22-27_pomoćno_'!AF57)</f>
        <v>0</v>
      </c>
      <c r="I57" s="53">
        <f>SUM('Izvori sredstava_22-27_pomoćno_'!Q57+'Izvori sredstava_22-27_pomoćno_'!Y57+'Izvori sredstava_22-27_pomoćno_'!AG57)</f>
        <v>0</v>
      </c>
      <c r="J57" s="53">
        <f>SUM('Izvori sredstava_22-27_pomoćno_'!R57+'Izvori sredstava_22-27_pomoćno_'!Z57+'Izvori sredstava_22-27_pomoćno_'!AH57)</f>
        <v>0</v>
      </c>
      <c r="K57" s="45">
        <f>SUM('Izvori sredstava_22-27_pomoćno_'!S57+'Izvori sredstava_22-27_pomoćno_'!AA57+'Izvori sredstava_22-27_pomoćno_'!AI57)</f>
        <v>549960.18051499873</v>
      </c>
      <c r="L57" s="53">
        <v>0</v>
      </c>
      <c r="M57" s="53">
        <v>0</v>
      </c>
      <c r="N57" s="53">
        <v>9477.0374303159024</v>
      </c>
      <c r="O57" s="53">
        <v>0</v>
      </c>
      <c r="P57" s="53">
        <v>0</v>
      </c>
      <c r="Q57" s="53">
        <v>0</v>
      </c>
      <c r="R57" s="53">
        <v>0</v>
      </c>
      <c r="S57" s="45">
        <v>9477.0374303159024</v>
      </c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ht="26.25" customHeight="1">
      <c r="A58" s="12" t="s">
        <v>194</v>
      </c>
      <c r="B58" s="12" t="s">
        <v>195</v>
      </c>
      <c r="C58" s="53" t="s">
        <v>164</v>
      </c>
      <c r="D58" s="53">
        <f>SUM('Izvori sredstava_22-27_pomoćno_'!L58+'Izvori sredstava_22-27_pomoćno_'!T58+'Izvori sredstava_22-27_pomoćno_'!AB58)</f>
        <v>0</v>
      </c>
      <c r="E58" s="53">
        <f>SUM('Izvori sredstava_22-27_pomoćno_'!M58+'Izvori sredstava_22-27_pomoćno_'!U58+'Izvori sredstava_22-27_pomoćno_'!AC58)</f>
        <v>96457.439607114415</v>
      </c>
      <c r="F58" s="53">
        <f>SUM('Izvori sredstava_22-27_pomoćno_'!N58+'Izvori sredstava_22-27_pomoćno_'!V58+'Izvori sredstava_22-27_pomoćno_'!AD58)</f>
        <v>79202.32943987257</v>
      </c>
      <c r="G58" s="53">
        <f>SUM('Izvori sredstava_22-27_pomoćno_'!O58+'Izvori sredstava_22-27_pomoćno_'!W58+'Izvori sredstava_22-27_pomoćno_'!AE58)</f>
        <v>202642.73294398727</v>
      </c>
      <c r="H58" s="53">
        <f>SUM('Izvori sredstava_22-27_pomoćno_'!P58+'Izvori sredstava_22-27_pomoćno_'!X58+'Izvori sredstava_22-27_pomoćno_'!AF58)</f>
        <v>202642.73294398727</v>
      </c>
      <c r="I58" s="53">
        <f>SUM('Izvori sredstava_22-27_pomoćno_'!Q58+'Izvori sredstava_22-27_pomoćno_'!Y58+'Izvori sredstava_22-27_pomoćno_'!AG58)</f>
        <v>0</v>
      </c>
      <c r="J58" s="53">
        <f>SUM('Izvori sredstava_22-27_pomoćno_'!R58+'Izvori sredstava_22-27_pomoćno_'!Z58+'Izvori sredstava_22-27_pomoćno_'!AH58)</f>
        <v>0</v>
      </c>
      <c r="K58" s="45">
        <f>SUM('Izvori sredstava_22-27_pomoćno_'!S58+'Izvori sredstava_22-27_pomoćno_'!AA58+'Izvori sredstava_22-27_pomoćno_'!AI58)</f>
        <v>378302.5019909743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45">
        <v>0</v>
      </c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ht="26.25" customHeight="1">
      <c r="A59" s="12" t="s">
        <v>196</v>
      </c>
      <c r="B59" s="12" t="s">
        <v>197</v>
      </c>
      <c r="C59" s="53" t="s">
        <v>164</v>
      </c>
      <c r="D59" s="53">
        <f>SUM('Izvori sredstava_22-27_pomoćno_'!L59+'Izvori sredstava_22-27_pomoćno_'!T59+'Izvori sredstava_22-27_pomoćno_'!AB59)</f>
        <v>19909.742500663659</v>
      </c>
      <c r="E59" s="53">
        <f>SUM('Izvori sredstava_22-27_pomoćno_'!M59+'Izvori sredstava_22-27_pomoćno_'!U59+'Izvori sredstava_22-27_pomoćno_'!AC59)</f>
        <v>26546.32333421821</v>
      </c>
      <c r="F59" s="53">
        <f>SUM('Izvori sredstava_22-27_pomoćno_'!N59+'Izvori sredstava_22-27_pomoćno_'!V59+'Izvori sredstava_22-27_pomoćno_'!AD59)</f>
        <v>132731.61667109106</v>
      </c>
      <c r="G59" s="53">
        <f>SUM('Izvori sredstava_22-27_pomoćno_'!O59+'Izvori sredstava_22-27_pomoćno_'!W59+'Izvori sredstava_22-27_pomoćno_'!AE59)</f>
        <v>398194.85001327319</v>
      </c>
      <c r="H59" s="53">
        <f>SUM('Izvori sredstava_22-27_pomoćno_'!P59+'Izvori sredstava_22-27_pomoćno_'!X59+'Izvori sredstava_22-27_pomoćno_'!AF59)</f>
        <v>398194.85001327319</v>
      </c>
      <c r="I59" s="53">
        <f>SUM('Izvori sredstava_22-27_pomoćno_'!Q59+'Izvori sredstava_22-27_pomoćno_'!Y59+'Izvori sredstava_22-27_pomoćno_'!AG59)</f>
        <v>0</v>
      </c>
      <c r="J59" s="53">
        <f>SUM('Izvori sredstava_22-27_pomoćno_'!R59+'Izvori sredstava_22-27_pomoćno_'!Z59+'Izvori sredstava_22-27_pomoćno_'!AH59)</f>
        <v>0</v>
      </c>
      <c r="K59" s="45">
        <f>SUM('Izvori sredstava_22-27_pomoćno_'!S59+'Izvori sredstava_22-27_pomoćno_'!AA59+'Izvori sredstava_22-27_pomoćno_'!AI59)</f>
        <v>577382.5325192461</v>
      </c>
      <c r="L59" s="53">
        <v>19909.742500663659</v>
      </c>
      <c r="M59" s="53">
        <v>26546.32333421821</v>
      </c>
      <c r="N59" s="53">
        <v>132731.61667109106</v>
      </c>
      <c r="O59" s="53">
        <v>398194.85001327319</v>
      </c>
      <c r="P59" s="53">
        <v>398194.85001327319</v>
      </c>
      <c r="Q59" s="53">
        <v>0</v>
      </c>
      <c r="R59" s="53">
        <v>0</v>
      </c>
      <c r="S59" s="45">
        <v>577382.5325192461</v>
      </c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ht="26.25" customHeight="1">
      <c r="A60" s="12" t="s">
        <v>198</v>
      </c>
      <c r="B60" s="12" t="s">
        <v>199</v>
      </c>
      <c r="C60" s="53" t="s">
        <v>200</v>
      </c>
      <c r="D60" s="53">
        <f>SUM('Izvori sredstava_22-27_pomoćno_'!L60+'Izvori sredstava_22-27_pomoćno_'!T60+'Izvori sredstava_22-27_pomoćno_'!AB60)</f>
        <v>398194.85001327319</v>
      </c>
      <c r="E60" s="53">
        <f>SUM('Izvori sredstava_22-27_pomoćno_'!M60+'Izvori sredstava_22-27_pomoćno_'!U60+'Izvori sredstava_22-27_pomoćno_'!AC60)</f>
        <v>0</v>
      </c>
      <c r="F60" s="53">
        <f>SUM('Izvori sredstava_22-27_pomoćno_'!N60+'Izvori sredstava_22-27_pomoćno_'!V60+'Izvori sredstava_22-27_pomoćno_'!AD60)</f>
        <v>298646.13750995486</v>
      </c>
      <c r="G60" s="53">
        <f>SUM('Izvori sredstava_22-27_pomoćno_'!O60+'Izvori sredstava_22-27_pomoćno_'!W60+'Izvori sredstava_22-27_pomoćno_'!AE60)</f>
        <v>298646.13750995486</v>
      </c>
      <c r="H60" s="53">
        <f>SUM('Izvori sredstava_22-27_pomoćno_'!P60+'Izvori sredstava_22-27_pomoćno_'!X60+'Izvori sredstava_22-27_pomoćno_'!AF60)</f>
        <v>298646.13750995486</v>
      </c>
      <c r="I60" s="53">
        <f>SUM('Izvori sredstava_22-27_pomoćno_'!Q60+'Izvori sredstava_22-27_pomoćno_'!Y60+'Izvori sredstava_22-27_pomoćno_'!AG60)</f>
        <v>0</v>
      </c>
      <c r="J60" s="53">
        <f>SUM('Izvori sredstava_22-27_pomoćno_'!R60+'Izvori sredstava_22-27_pomoćno_'!Z60+'Izvori sredstava_22-27_pomoćno_'!AH60)</f>
        <v>0</v>
      </c>
      <c r="K60" s="45">
        <f>SUM('Izvori sredstava_22-27_pomoćno_'!S60+'Izvori sredstava_22-27_pomoćno_'!AA60+'Izvori sredstava_22-27_pomoćno_'!AI60)</f>
        <v>995487.12503318291</v>
      </c>
      <c r="L60" s="53">
        <v>398194.85001327319</v>
      </c>
      <c r="M60" s="53">
        <v>0</v>
      </c>
      <c r="N60" s="53">
        <v>298646.13750995486</v>
      </c>
      <c r="O60" s="53">
        <v>298646.13750995486</v>
      </c>
      <c r="P60" s="53">
        <v>298646.13750995486</v>
      </c>
      <c r="Q60" s="53">
        <v>0</v>
      </c>
      <c r="R60" s="53">
        <v>0</v>
      </c>
      <c r="S60" s="45">
        <v>995487.12503318291</v>
      </c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ht="26.25" customHeight="1">
      <c r="A61" s="12" t="s">
        <v>201</v>
      </c>
      <c r="B61" s="12" t="s">
        <v>202</v>
      </c>
      <c r="C61" s="53" t="s">
        <v>50</v>
      </c>
      <c r="D61" s="53">
        <f>SUM('Izvori sredstava_22-27_pomoćno_'!L61+'Izvori sredstava_22-27_pomoćno_'!T61+'Izvori sredstava_22-27_pomoćno_'!AB61)</f>
        <v>0</v>
      </c>
      <c r="E61" s="53">
        <f>SUM('Izvori sredstava_22-27_pomoćno_'!M61+'Izvori sredstava_22-27_pomoćno_'!U61+'Izvori sredstava_22-27_pomoćno_'!AC61)</f>
        <v>26546.32333421821</v>
      </c>
      <c r="F61" s="53">
        <f>SUM('Izvori sredstava_22-27_pomoćno_'!N61+'Izvori sredstava_22-27_pomoćno_'!V61+'Izvori sredstava_22-27_pomoćno_'!AD61)</f>
        <v>53092.64666843642</v>
      </c>
      <c r="G61" s="53">
        <f>SUM('Izvori sredstava_22-27_pomoćno_'!O61+'Izvori sredstava_22-27_pomoćno_'!W61+'Izvori sredstava_22-27_pomoćno_'!AE61)</f>
        <v>66365.808335545531</v>
      </c>
      <c r="H61" s="53">
        <f>SUM('Izvori sredstava_22-27_pomoćno_'!P61+'Izvori sredstava_22-27_pomoćno_'!X61+'Izvori sredstava_22-27_pomoćno_'!AF61)</f>
        <v>0</v>
      </c>
      <c r="I61" s="53">
        <f>SUM('Izvori sredstava_22-27_pomoćno_'!Q61+'Izvori sredstava_22-27_pomoćno_'!Y61+'Izvori sredstava_22-27_pomoćno_'!AG61)</f>
        <v>0</v>
      </c>
      <c r="J61" s="53">
        <f>SUM('Izvori sredstava_22-27_pomoćno_'!R61+'Izvori sredstava_22-27_pomoćno_'!Z61+'Izvori sredstava_22-27_pomoćno_'!AH61)</f>
        <v>0</v>
      </c>
      <c r="K61" s="45">
        <f>SUM('Izvori sredstava_22-27_pomoćno_'!S61+'Izvori sredstava_22-27_pomoćno_'!AA61+'Izvori sredstava_22-27_pomoćno_'!AI61)</f>
        <v>146004.77833820018</v>
      </c>
      <c r="L61" s="53">
        <v>0</v>
      </c>
      <c r="M61" s="53">
        <v>26546.32333421821</v>
      </c>
      <c r="N61" s="53">
        <v>53092.64666843642</v>
      </c>
      <c r="O61" s="53">
        <v>66365.808335545531</v>
      </c>
      <c r="P61" s="53">
        <v>0</v>
      </c>
      <c r="Q61" s="53">
        <v>0</v>
      </c>
      <c r="R61" s="53">
        <v>0</v>
      </c>
      <c r="S61" s="45">
        <v>146004.77833820018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ht="26.25" customHeight="1">
      <c r="A62" s="12" t="s">
        <v>203</v>
      </c>
      <c r="B62" s="12" t="s">
        <v>204</v>
      </c>
      <c r="C62" s="53" t="s">
        <v>50</v>
      </c>
      <c r="D62" s="53">
        <f>SUM('Izvori sredstava_22-27_pomoćno_'!L62+'Izvori sredstava_22-27_pomoćno_'!T62+'Izvori sredstava_22-27_pomoćno_'!AB62)</f>
        <v>0</v>
      </c>
      <c r="E62" s="53">
        <f>SUM('Izvori sredstava_22-27_pomoćno_'!M62+'Izvori sredstava_22-27_pomoćno_'!U62+'Izvori sredstava_22-27_pomoćno_'!AC62)</f>
        <v>53092.64666843642</v>
      </c>
      <c r="F62" s="53">
        <f>SUM('Izvori sredstava_22-27_pomoćno_'!N62+'Izvori sredstava_22-27_pomoćno_'!V62+'Izvori sredstava_22-27_pomoćno_'!AD62)</f>
        <v>146074.48367401116</v>
      </c>
      <c r="G62" s="53">
        <f>SUM('Izvori sredstava_22-27_pomoćno_'!O62+'Izvori sredstava_22-27_pomoćno_'!W62+'Izvori sredstava_22-27_pomoćno_'!AE62)</f>
        <v>132731.61667109106</v>
      </c>
      <c r="H62" s="53">
        <f>SUM('Izvori sredstava_22-27_pomoćno_'!P62+'Izvori sredstava_22-27_pomoćno_'!X62+'Izvori sredstava_22-27_pomoćno_'!AF62)</f>
        <v>132731.61667109106</v>
      </c>
      <c r="I62" s="53">
        <f>SUM('Izvori sredstava_22-27_pomoćno_'!Q62+'Izvori sredstava_22-27_pomoćno_'!Y62+'Izvori sredstava_22-27_pomoćno_'!AG62)</f>
        <v>0</v>
      </c>
      <c r="J62" s="53">
        <f>SUM('Izvori sredstava_22-27_pomoćno_'!R62+'Izvori sredstava_22-27_pomoćno_'!Z62+'Izvori sredstava_22-27_pomoćno_'!AH62)</f>
        <v>0</v>
      </c>
      <c r="K62" s="45">
        <f>SUM('Izvori sredstava_22-27_pomoćno_'!S62+'Izvori sredstava_22-27_pomoćno_'!AA62+'Izvori sredstava_22-27_pomoćno_'!AI62)</f>
        <v>331898.74701353861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45">
        <v>0</v>
      </c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ht="26.25" customHeight="1">
      <c r="A63" s="12" t="s">
        <v>205</v>
      </c>
      <c r="B63" s="12" t="s">
        <v>206</v>
      </c>
      <c r="C63" s="53" t="s">
        <v>50</v>
      </c>
      <c r="D63" s="53">
        <f>SUM('Izvori sredstava_22-27_pomoćno_'!L63+'Izvori sredstava_22-27_pomoćno_'!T63+'Izvori sredstava_22-27_pomoćno_'!AB63)</f>
        <v>0</v>
      </c>
      <c r="E63" s="53">
        <f>SUM('Izvori sredstava_22-27_pomoćno_'!M63+'Izvori sredstava_22-27_pomoćno_'!U63+'Izvori sredstava_22-27_pomoćno_'!AC63)</f>
        <v>0</v>
      </c>
      <c r="F63" s="53">
        <f>SUM('Izvori sredstava_22-27_pomoćno_'!N63+'Izvori sredstava_22-27_pomoćno_'!V63+'Izvori sredstava_22-27_pomoćno_'!AD63)</f>
        <v>13273.161667109105</v>
      </c>
      <c r="G63" s="53">
        <f>SUM('Izvori sredstava_22-27_pomoćno_'!O63+'Izvori sredstava_22-27_pomoćno_'!W63+'Izvori sredstava_22-27_pomoćno_'!AE63)</f>
        <v>39819.485001327317</v>
      </c>
      <c r="H63" s="53">
        <f>SUM('Izvori sredstava_22-27_pomoćno_'!P63+'Izvori sredstava_22-27_pomoćno_'!X63+'Izvori sredstava_22-27_pomoćno_'!AF63)</f>
        <v>0</v>
      </c>
      <c r="I63" s="53">
        <f>SUM('Izvori sredstava_22-27_pomoćno_'!Q63+'Izvori sredstava_22-27_pomoćno_'!Y63+'Izvori sredstava_22-27_pomoćno_'!AG63)</f>
        <v>0</v>
      </c>
      <c r="J63" s="53">
        <f>SUM('Izvori sredstava_22-27_pomoćno_'!R63+'Izvori sredstava_22-27_pomoćno_'!Z63+'Izvori sredstava_22-27_pomoćno_'!AH63)</f>
        <v>0</v>
      </c>
      <c r="K63" s="45">
        <f>SUM('Izvori sredstava_22-27_pomoćno_'!S63+'Izvori sredstava_22-27_pomoćno_'!AA63+'Izvori sredstava_22-27_pomoćno_'!AI63)</f>
        <v>53092.64666843642</v>
      </c>
      <c r="L63" s="53">
        <v>0</v>
      </c>
      <c r="M63" s="53">
        <v>0</v>
      </c>
      <c r="N63" s="53">
        <v>6636.5808335545526</v>
      </c>
      <c r="O63" s="53">
        <v>19909.742500663659</v>
      </c>
      <c r="P63" s="53">
        <v>0</v>
      </c>
      <c r="Q63" s="53">
        <v>0</v>
      </c>
      <c r="R63" s="53">
        <v>0</v>
      </c>
      <c r="S63" s="45">
        <v>26546.32333421821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ht="26.25" customHeight="1">
      <c r="A64" s="12" t="s">
        <v>207</v>
      </c>
      <c r="B64" s="12" t="s">
        <v>208</v>
      </c>
      <c r="C64" s="53" t="s">
        <v>55</v>
      </c>
      <c r="D64" s="53">
        <f>SUM('Izvori sredstava_22-27_pomoćno_'!L64+'Izvori sredstava_22-27_pomoćno_'!T64+'Izvori sredstava_22-27_pomoćno_'!AB64)</f>
        <v>0</v>
      </c>
      <c r="E64" s="53">
        <f>SUM('Izvori sredstava_22-27_pomoćno_'!M64+'Izvori sredstava_22-27_pomoćno_'!U64+'Izvori sredstava_22-27_pomoćno_'!AC64)</f>
        <v>0</v>
      </c>
      <c r="F64" s="53">
        <f>SUM('Izvori sredstava_22-27_pomoćno_'!N64+'Izvori sredstava_22-27_pomoćno_'!V64+'Izvori sredstava_22-27_pomoćno_'!AD64)</f>
        <v>270000</v>
      </c>
      <c r="G64" s="53">
        <f>SUM('Izvori sredstava_22-27_pomoćno_'!O64+'Izvori sredstava_22-27_pomoćno_'!W64+'Izvori sredstava_22-27_pomoćno_'!AE64)</f>
        <v>1530000</v>
      </c>
      <c r="H64" s="53">
        <f>SUM('Izvori sredstava_22-27_pomoćno_'!P64+'Izvori sredstava_22-27_pomoćno_'!X64+'Izvori sredstava_22-27_pomoćno_'!AF64)</f>
        <v>1530000</v>
      </c>
      <c r="I64" s="53">
        <f>SUM('Izvori sredstava_22-27_pomoćno_'!Q64+'Izvori sredstava_22-27_pomoćno_'!Y64+'Izvori sredstava_22-27_pomoćno_'!AG64)</f>
        <v>0</v>
      </c>
      <c r="J64" s="53">
        <f>SUM('Izvori sredstava_22-27_pomoćno_'!R64+'Izvori sredstava_22-27_pomoćno_'!Z64+'Izvori sredstava_22-27_pomoćno_'!AH64)</f>
        <v>0</v>
      </c>
      <c r="K64" s="45">
        <f>SUM('Izvori sredstava_22-27_pomoćno_'!S64+'Izvori sredstava_22-27_pomoćno_'!AA64+'Izvori sredstava_22-27_pomoćno_'!AI64)</f>
        <v>1800000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45">
        <v>0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ht="26.25" customHeight="1">
      <c r="A65" s="12" t="s">
        <v>209</v>
      </c>
      <c r="B65" s="12" t="s">
        <v>210</v>
      </c>
      <c r="C65" s="53" t="s">
        <v>55</v>
      </c>
      <c r="D65" s="53">
        <f>SUM('Izvori sredstava_22-27_pomoćno_'!L65+'Izvori sredstava_22-27_pomoćno_'!T65+'Izvori sredstava_22-27_pomoćno_'!AB65)</f>
        <v>0</v>
      </c>
      <c r="E65" s="53">
        <f>SUM('Izvori sredstava_22-27_pomoćno_'!M65+'Izvori sredstava_22-27_pomoćno_'!U65+'Izvori sredstava_22-27_pomoćno_'!AC65)</f>
        <v>0</v>
      </c>
      <c r="F65" s="53">
        <f>SUM('Izvori sredstava_22-27_pomoćno_'!N65+'Izvori sredstava_22-27_pomoćno_'!V65+'Izvori sredstava_22-27_pomoćno_'!AD65)</f>
        <v>92912.131669763738</v>
      </c>
      <c r="G65" s="53">
        <f>SUM('Izvori sredstava_22-27_pomoćno_'!O65+'Izvori sredstava_22-27_pomoćno_'!W65+'Izvori sredstava_22-27_pomoćno_'!AE65)</f>
        <v>92912.131669763738</v>
      </c>
      <c r="H65" s="53">
        <f>SUM('Izvori sredstava_22-27_pomoćno_'!P65+'Izvori sredstava_22-27_pomoćno_'!X65+'Izvori sredstava_22-27_pomoćno_'!AF65)</f>
        <v>0</v>
      </c>
      <c r="I65" s="53">
        <f>SUM('Izvori sredstava_22-27_pomoćno_'!Q65+'Izvori sredstava_22-27_pomoćno_'!Y65+'Izvori sredstava_22-27_pomoćno_'!AG65)</f>
        <v>0</v>
      </c>
      <c r="J65" s="53">
        <f>SUM('Izvori sredstava_22-27_pomoćno_'!R65+'Izvori sredstava_22-27_pomoćno_'!Z65+'Izvori sredstava_22-27_pomoćno_'!AH65)</f>
        <v>0</v>
      </c>
      <c r="K65" s="45">
        <f>SUM('Izvori sredstava_22-27_pomoćno_'!S65+'Izvori sredstava_22-27_pomoćno_'!AA65+'Izvori sredstava_22-27_pomoćno_'!AI65)</f>
        <v>185824.26333952748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45">
        <v>0</v>
      </c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ht="26.25" customHeight="1">
      <c r="A66" s="12" t="s">
        <v>211</v>
      </c>
      <c r="B66" s="12" t="s">
        <v>212</v>
      </c>
      <c r="C66" s="53" t="s">
        <v>39</v>
      </c>
      <c r="D66" s="53">
        <f>SUM('Izvori sredstava_22-27_pomoćno_'!L66+'Izvori sredstava_22-27_pomoćno_'!T66+'Izvori sredstava_22-27_pomoćno_'!AB66)</f>
        <v>0</v>
      </c>
      <c r="E66" s="53">
        <f>SUM('Izvori sredstava_22-27_pomoćno_'!M66+'Izvori sredstava_22-27_pomoćno_'!U66+'Izvori sredstava_22-27_pomoćno_'!AC66)</f>
        <v>0</v>
      </c>
      <c r="F66" s="53">
        <f>SUM('Izvori sredstava_22-27_pomoćno_'!N66+'Izvori sredstava_22-27_pomoćno_'!V66+'Izvori sredstava_22-27_pomoćno_'!AD66)</f>
        <v>172551.10167241836</v>
      </c>
      <c r="G66" s="53">
        <f>SUM('Izvori sredstava_22-27_pomoćno_'!O66+'Izvori sredstava_22-27_pomoćno_'!W66+'Izvori sredstava_22-27_pomoćno_'!AE66)</f>
        <v>0</v>
      </c>
      <c r="H66" s="53">
        <f>SUM('Izvori sredstava_22-27_pomoćno_'!P66+'Izvori sredstava_22-27_pomoćno_'!X66+'Izvori sredstava_22-27_pomoćno_'!AF66)</f>
        <v>0</v>
      </c>
      <c r="I66" s="53">
        <f>SUM('Izvori sredstava_22-27_pomoćno_'!Q66+'Izvori sredstava_22-27_pomoćno_'!Y66+'Izvori sredstava_22-27_pomoćno_'!AG66)</f>
        <v>0</v>
      </c>
      <c r="J66" s="53">
        <f>SUM('Izvori sredstava_22-27_pomoćno_'!R66+'Izvori sredstava_22-27_pomoćno_'!Z66+'Izvori sredstava_22-27_pomoćno_'!AH66)</f>
        <v>0</v>
      </c>
      <c r="K66" s="45">
        <f>SUM('Izvori sredstava_22-27_pomoćno_'!S66+'Izvori sredstava_22-27_pomoćno_'!AA66+'Izvori sredstava_22-27_pomoćno_'!AI66)</f>
        <v>172551.10167241836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45">
        <v>0</v>
      </c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ht="26.25" customHeight="1">
      <c r="A67" s="12" t="s">
        <v>213</v>
      </c>
      <c r="B67" s="12" t="s">
        <v>214</v>
      </c>
      <c r="C67" s="53" t="s">
        <v>39</v>
      </c>
      <c r="D67" s="53">
        <f>SUM('Izvori sredstava_22-27_pomoćno_'!L67+'Izvori sredstava_22-27_pomoćno_'!T67+'Izvori sredstava_22-27_pomoćno_'!AB67)</f>
        <v>0</v>
      </c>
      <c r="E67" s="53">
        <f>SUM('Izvori sredstava_22-27_pomoćno_'!M67+'Izvori sredstava_22-27_pomoćno_'!U67+'Izvori sredstava_22-27_pomoćno_'!AC67)</f>
        <v>0</v>
      </c>
      <c r="F67" s="53">
        <f>SUM('Izvori sredstava_22-27_pomoćno_'!N67+'Izvori sredstava_22-27_pomoćno_'!V67+'Izvori sredstava_22-27_pomoćno_'!AD67)</f>
        <v>0</v>
      </c>
      <c r="G67" s="53">
        <f>SUM('Izvori sredstava_22-27_pomoćno_'!O67+'Izvori sredstava_22-27_pomoćno_'!W67+'Izvori sredstava_22-27_pomoćno_'!AE67)</f>
        <v>0</v>
      </c>
      <c r="H67" s="53">
        <f>SUM('Izvori sredstava_22-27_pomoćno_'!P67+'Izvori sredstava_22-27_pomoćno_'!X67+'Izvori sredstava_22-27_pomoćno_'!AF67)</f>
        <v>0</v>
      </c>
      <c r="I67" s="53">
        <f>SUM('Izvori sredstava_22-27_pomoćno_'!Q67+'Izvori sredstava_22-27_pomoćno_'!Y67+'Izvori sredstava_22-27_pomoćno_'!AG67)</f>
        <v>0</v>
      </c>
      <c r="J67" s="53">
        <f>SUM('Izvori sredstava_22-27_pomoćno_'!R67+'Izvori sredstava_22-27_pomoćno_'!Z67+'Izvori sredstava_22-27_pomoćno_'!AH67)</f>
        <v>0</v>
      </c>
      <c r="K67" s="45">
        <f>SUM('Izvori sredstava_22-27_pomoćno_'!S67+'Izvori sredstava_22-27_pomoćno_'!AA67+'Izvori sredstava_22-27_pomoćno_'!AI67)</f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45">
        <v>0</v>
      </c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  <row r="68" spans="1:39" ht="26.25" customHeight="1">
      <c r="A68" s="12" t="s">
        <v>215</v>
      </c>
      <c r="B68" s="12" t="s">
        <v>216</v>
      </c>
      <c r="C68" s="12" t="s">
        <v>36</v>
      </c>
      <c r="D68" s="53">
        <f>SUM('Izvori sredstava_22-27_pomoćno_'!L68+'Izvori sredstava_22-27_pomoćno_'!T68+'Izvori sredstava_22-27_pomoćno_'!AB68)</f>
        <v>0</v>
      </c>
      <c r="E68" s="53">
        <f>SUM('Izvori sredstava_22-27_pomoćno_'!M68+'Izvori sredstava_22-27_pomoćno_'!U68+'Izvori sredstava_22-27_pomoćno_'!AC68)</f>
        <v>0</v>
      </c>
      <c r="F68" s="53">
        <f>SUM('Izvori sredstava_22-27_pomoćno_'!N68+'Izvori sredstava_22-27_pomoćno_'!V68+'Izvori sredstava_22-27_pomoćno_'!AD68)</f>
        <v>0</v>
      </c>
      <c r="G68" s="53">
        <f>SUM('Izvori sredstava_22-27_pomoćno_'!O68+'Izvori sredstava_22-27_pomoćno_'!W68+'Izvori sredstava_22-27_pomoćno_'!AE68)</f>
        <v>0</v>
      </c>
      <c r="H68" s="53">
        <f>SUM('Izvori sredstava_22-27_pomoćno_'!P68+'Izvori sredstava_22-27_pomoćno_'!X68+'Izvori sredstava_22-27_pomoćno_'!AF68)</f>
        <v>0</v>
      </c>
      <c r="I68" s="53">
        <f>SUM('Izvori sredstava_22-27_pomoćno_'!Q68+'Izvori sredstava_22-27_pomoćno_'!Y68+'Izvori sredstava_22-27_pomoćno_'!AG68)</f>
        <v>0</v>
      </c>
      <c r="J68" s="53">
        <f>SUM('Izvori sredstava_22-27_pomoćno_'!R68+'Izvori sredstava_22-27_pomoćno_'!Z68+'Izvori sredstava_22-27_pomoćno_'!AH68)</f>
        <v>0</v>
      </c>
      <c r="K68" s="45">
        <f>SUM('Izvori sredstava_22-27_pomoćno_'!S68+'Izvori sredstava_22-27_pomoćno_'!AA68+'Izvori sredstava_22-27_pomoćno_'!AI68)</f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45">
        <v>0</v>
      </c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</row>
    <row r="69" spans="1:39" ht="26.25" customHeight="1">
      <c r="A69" s="12" t="s">
        <v>217</v>
      </c>
      <c r="B69" s="12" t="s">
        <v>218</v>
      </c>
      <c r="C69" s="12" t="s">
        <v>36</v>
      </c>
      <c r="D69" s="53">
        <f>SUM('Izvori sredstava_22-27_pomoćno_'!L69+'Izvori sredstava_22-27_pomoćno_'!T69+'Izvori sredstava_22-27_pomoćno_'!AB69)</f>
        <v>0</v>
      </c>
      <c r="E69" s="53">
        <f>SUM('Izvori sredstava_22-27_pomoćno_'!M69+'Izvori sredstava_22-27_pomoćno_'!U69+'Izvori sredstava_22-27_pomoćno_'!AC69)</f>
        <v>0</v>
      </c>
      <c r="F69" s="53">
        <f>SUM('Izvori sredstava_22-27_pomoćno_'!N69+'Izvori sredstava_22-27_pomoćno_'!V69+'Izvori sredstava_22-27_pomoćno_'!AD69)</f>
        <v>0</v>
      </c>
      <c r="G69" s="53">
        <f>SUM('Izvori sredstava_22-27_pomoćno_'!O69+'Izvori sredstava_22-27_pomoćno_'!W69+'Izvori sredstava_22-27_pomoćno_'!AE69)</f>
        <v>0</v>
      </c>
      <c r="H69" s="53">
        <f>SUM('Izvori sredstava_22-27_pomoćno_'!P69+'Izvori sredstava_22-27_pomoćno_'!X69+'Izvori sredstava_22-27_pomoćno_'!AF69)</f>
        <v>0</v>
      </c>
      <c r="I69" s="53">
        <f>SUM('Izvori sredstava_22-27_pomoćno_'!Q69+'Izvori sredstava_22-27_pomoćno_'!Y69+'Izvori sredstava_22-27_pomoćno_'!AG69)</f>
        <v>0</v>
      </c>
      <c r="J69" s="53">
        <f>SUM('Izvori sredstava_22-27_pomoćno_'!R69+'Izvori sredstava_22-27_pomoćno_'!Z69+'Izvori sredstava_22-27_pomoćno_'!AH69)</f>
        <v>0</v>
      </c>
      <c r="K69" s="45">
        <f>SUM('Izvori sredstava_22-27_pomoćno_'!S69+'Izvori sredstava_22-27_pomoćno_'!AA69+'Izvori sredstava_22-27_pomoćno_'!AI69)</f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45">
        <v>0</v>
      </c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</row>
    <row r="70" spans="1:39" ht="26.25" customHeight="1">
      <c r="A70" s="12" t="s">
        <v>219</v>
      </c>
      <c r="B70" s="12" t="s">
        <v>220</v>
      </c>
      <c r="C70" s="53" t="s">
        <v>50</v>
      </c>
      <c r="D70" s="53">
        <f>SUM('Izvori sredstava_22-27_pomoćno_'!L70+'Izvori sredstava_22-27_pomoćno_'!T70+'Izvori sredstava_22-27_pomoćno_'!AB70)</f>
        <v>0</v>
      </c>
      <c r="E70" s="53">
        <f>SUM('Izvori sredstava_22-27_pomoćno_'!M70+'Izvori sredstava_22-27_pomoćno_'!U70+'Izvori sredstava_22-27_pomoćno_'!AC70)</f>
        <v>0</v>
      </c>
      <c r="F70" s="53">
        <f>SUM('Izvori sredstava_22-27_pomoćno_'!N70+'Izvori sredstava_22-27_pomoćno_'!V70+'Izvori sredstava_22-27_pomoćno_'!AD70)</f>
        <v>47942.086541014069</v>
      </c>
      <c r="G70" s="53">
        <f>SUM('Izvori sredstava_22-27_pomoćno_'!O70+'Izvori sredstava_22-27_pomoćno_'!W70+'Izvori sredstava_22-27_pomoćno_'!AE70)</f>
        <v>124104.06158747013</v>
      </c>
      <c r="H70" s="53">
        <f>SUM('Izvori sredstava_22-27_pomoćno_'!P70+'Izvori sredstava_22-27_pomoćno_'!X70+'Izvori sredstava_22-27_pomoćno_'!AF70)</f>
        <v>124104.06158747013</v>
      </c>
      <c r="I70" s="53">
        <f>SUM('Izvori sredstava_22-27_pomoćno_'!Q70+'Izvori sredstava_22-27_pomoćno_'!Y70+'Izvori sredstava_22-27_pomoćno_'!AG70)</f>
        <v>0</v>
      </c>
      <c r="J70" s="53">
        <f>SUM('Izvori sredstava_22-27_pomoćno_'!R70+'Izvori sredstava_22-27_pomoćno_'!Z70+'Izvori sredstava_22-27_pomoćno_'!AH70)</f>
        <v>0</v>
      </c>
      <c r="K70" s="45">
        <f>SUM('Izvori sredstava_22-27_pomoćno_'!S70+'Izvori sredstava_22-27_pomoćno_'!AA70+'Izvori sredstava_22-27_pomoćno_'!AI70)</f>
        <v>172046.1481284842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45">
        <v>0</v>
      </c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</row>
    <row r="71" spans="1:39" ht="26.25" customHeight="1">
      <c r="A71" s="12" t="s">
        <v>221</v>
      </c>
      <c r="B71" s="12" t="s">
        <v>222</v>
      </c>
      <c r="C71" s="53" t="s">
        <v>55</v>
      </c>
      <c r="D71" s="53">
        <f>SUM('Izvori sredstava_22-27_pomoćno_'!L71+'Izvori sredstava_22-27_pomoćno_'!T71+'Izvori sredstava_22-27_pomoćno_'!AB71)</f>
        <v>0</v>
      </c>
      <c r="E71" s="53">
        <f>SUM('Izvori sredstava_22-27_pomoćno_'!M71+'Izvori sredstava_22-27_pomoćno_'!U71+'Izvori sredstava_22-27_pomoćno_'!AC71)</f>
        <v>0</v>
      </c>
      <c r="F71" s="53">
        <f>SUM('Izvori sredstava_22-27_pomoćno_'!N71+'Izvori sredstava_22-27_pomoćno_'!V71+'Izvori sredstava_22-27_pomoćno_'!AD71)</f>
        <v>0</v>
      </c>
      <c r="G71" s="53">
        <f>SUM('Izvori sredstava_22-27_pomoćno_'!O71+'Izvori sredstava_22-27_pomoćno_'!W71+'Izvori sredstava_22-27_pomoćno_'!AE71)</f>
        <v>0</v>
      </c>
      <c r="H71" s="53">
        <f>SUM('Izvori sredstava_22-27_pomoćno_'!P71+'Izvori sredstava_22-27_pomoćno_'!X71+'Izvori sredstava_22-27_pomoćno_'!AF71)</f>
        <v>0</v>
      </c>
      <c r="I71" s="53">
        <f>SUM('Izvori sredstava_22-27_pomoćno_'!Q71+'Izvori sredstava_22-27_pomoćno_'!Y71+'Izvori sredstava_22-27_pomoćno_'!AG71)</f>
        <v>0</v>
      </c>
      <c r="J71" s="53">
        <f>SUM('Izvori sredstava_22-27_pomoćno_'!R71+'Izvori sredstava_22-27_pomoćno_'!Z71+'Izvori sredstava_22-27_pomoćno_'!AH71)</f>
        <v>0</v>
      </c>
      <c r="K71" s="45">
        <f>SUM('Izvori sredstava_22-27_pomoćno_'!S71+'Izvori sredstava_22-27_pomoćno_'!AA71+'Izvori sredstava_22-27_pomoćno_'!AI71)</f>
        <v>0</v>
      </c>
      <c r="L71" s="53">
        <v>0</v>
      </c>
      <c r="M71" s="53">
        <v>0</v>
      </c>
      <c r="N71" s="53">
        <v>0</v>
      </c>
      <c r="O71" s="53">
        <v>0</v>
      </c>
      <c r="P71" s="53">
        <v>0</v>
      </c>
      <c r="Q71" s="53">
        <v>0</v>
      </c>
      <c r="R71" s="53">
        <v>0</v>
      </c>
      <c r="S71" s="45">
        <v>0</v>
      </c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</row>
    <row r="72" spans="1:39" ht="26.25" customHeight="1">
      <c r="A72" s="11" t="s">
        <v>223</v>
      </c>
      <c r="B72" s="50" t="s">
        <v>224</v>
      </c>
      <c r="C72" s="50" t="s">
        <v>42</v>
      </c>
      <c r="D72" s="53">
        <f>SUM('Izvori sredstava_22-27_pomoćno_'!L72+'Izvori sredstava_22-27_pomoćno_'!T72+'Izvori sredstava_22-27_pomoćno_'!AB72)</f>
        <v>0</v>
      </c>
      <c r="E72" s="53">
        <f>SUM('Izvori sredstava_22-27_pomoćno_'!M72+'Izvori sredstava_22-27_pomoćno_'!U72+'Izvori sredstava_22-27_pomoćno_'!AC72)</f>
        <v>0</v>
      </c>
      <c r="F72" s="53">
        <f>SUM('Izvori sredstava_22-27_pomoćno_'!N72+'Izvori sredstava_22-27_pomoćno_'!V72+'Izvori sredstava_22-27_pomoćno_'!AD72)</f>
        <v>7963.8970002654632</v>
      </c>
      <c r="G72" s="53">
        <f>SUM('Izvori sredstava_22-27_pomoćno_'!O72+'Izvori sredstava_22-27_pomoćno_'!W72+'Izvori sredstava_22-27_pomoćno_'!AE72)</f>
        <v>0</v>
      </c>
      <c r="H72" s="53">
        <f>SUM('Izvori sredstava_22-27_pomoćno_'!P72+'Izvori sredstava_22-27_pomoćno_'!X72+'Izvori sredstava_22-27_pomoćno_'!AF72)</f>
        <v>0</v>
      </c>
      <c r="I72" s="53">
        <f>SUM('Izvori sredstava_22-27_pomoćno_'!Q72+'Izvori sredstava_22-27_pomoćno_'!Y72+'Izvori sredstava_22-27_pomoćno_'!AG72)</f>
        <v>0</v>
      </c>
      <c r="J72" s="53">
        <f>SUM('Izvori sredstava_22-27_pomoćno_'!R72+'Izvori sredstava_22-27_pomoćno_'!Z72+'Izvori sredstava_22-27_pomoćno_'!AH72)</f>
        <v>0</v>
      </c>
      <c r="K72" s="45">
        <f>SUM('Izvori sredstava_22-27_pomoćno_'!S72+'Izvori sredstava_22-27_pomoćno_'!AA72+'Izvori sredstava_22-27_pomoćno_'!AI72)</f>
        <v>7963.8970002654632</v>
      </c>
      <c r="L72" s="53">
        <v>0</v>
      </c>
      <c r="M72" s="53">
        <v>0</v>
      </c>
      <c r="N72" s="53">
        <v>3981.9485001327316</v>
      </c>
      <c r="O72" s="53">
        <v>0</v>
      </c>
      <c r="P72" s="53">
        <v>0</v>
      </c>
      <c r="Q72" s="53">
        <v>0</v>
      </c>
      <c r="R72" s="53">
        <v>0</v>
      </c>
      <c r="S72" s="45">
        <v>3981.9485001327316</v>
      </c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</row>
    <row r="73" spans="1:39" ht="26.25" customHeight="1">
      <c r="A73" s="46" t="s">
        <v>225</v>
      </c>
      <c r="B73" s="46" t="s">
        <v>226</v>
      </c>
      <c r="C73" s="46" t="s">
        <v>18</v>
      </c>
      <c r="D73" s="45">
        <f>SUM('Izvori sredstava_22-27_pomoćno_'!L73+'Izvori sredstava_22-27_pomoćno_'!T73+'Izvori sredstava_22-27_pomoćno_'!AB73)</f>
        <v>720434.03238651447</v>
      </c>
      <c r="E73" s="45">
        <f>SUM('Izvori sredstava_22-27_pomoćno_'!M73+'Izvori sredstava_22-27_pomoćno_'!U73+'Izvori sredstava_22-27_pomoćno_'!AC73)</f>
        <v>86275.550836209179</v>
      </c>
      <c r="F73" s="45">
        <f>SUM('Izvori sredstava_22-27_pomoćno_'!N73+'Izvori sredstava_22-27_pomoćno_'!V73+'Izvori sredstava_22-27_pomoćno_'!AD73)</f>
        <v>2661300.3981948504</v>
      </c>
      <c r="G73" s="45">
        <f>SUM('Izvori sredstava_22-27_pomoćno_'!O73+'Izvori sredstava_22-27_pomoćno_'!W73+'Izvori sredstava_22-27_pomoćno_'!AE73)</f>
        <v>1616671.0910538891</v>
      </c>
      <c r="H73" s="45">
        <f>SUM('Izvori sredstava_22-27_pomoćno_'!P73+'Izvori sredstava_22-27_pomoćno_'!X73+'Izvori sredstava_22-27_pomoćno_'!AF73)</f>
        <v>0</v>
      </c>
      <c r="I73" s="45">
        <f>SUM('Izvori sredstava_22-27_pomoćno_'!Q73+'Izvori sredstava_22-27_pomoćno_'!Y73+'Izvori sredstava_22-27_pomoćno_'!AG73)</f>
        <v>0</v>
      </c>
      <c r="J73" s="45">
        <f>SUM('Izvori sredstava_22-27_pomoćno_'!R73+'Izvori sredstava_22-27_pomoćno_'!Z73+'Izvori sredstava_22-27_pomoćno_'!AH73)</f>
        <v>0</v>
      </c>
      <c r="K73" s="45">
        <f>SUM('Izvori sredstava_22-27_pomoćno_'!S73+'Izvori sredstava_22-27_pomoćno_'!AA73+'Izvori sredstava_22-27_pomoćno_'!AI73)</f>
        <v>5084681.0724714631</v>
      </c>
      <c r="L73" s="45">
        <v>76095.035837536503</v>
      </c>
      <c r="M73" s="45">
        <v>33182.904167772766</v>
      </c>
      <c r="N73" s="45">
        <v>809922.00690204406</v>
      </c>
      <c r="O73" s="45">
        <v>422086.54101406957</v>
      </c>
      <c r="P73" s="45">
        <v>0</v>
      </c>
      <c r="Q73" s="45">
        <v>0</v>
      </c>
      <c r="R73" s="45">
        <v>0</v>
      </c>
      <c r="S73" s="49">
        <v>1341286.4879214228</v>
      </c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</row>
    <row r="74" spans="1:39" ht="26.25" customHeight="1">
      <c r="A74" s="11" t="s">
        <v>229</v>
      </c>
      <c r="B74" s="12" t="s">
        <v>230</v>
      </c>
      <c r="C74" s="12" t="s">
        <v>55</v>
      </c>
      <c r="D74" s="53">
        <f>SUM('Izvori sredstava_22-27_pomoćno_'!L74+'Izvori sredstava_22-27_pomoćno_'!T74+'Izvori sredstava_22-27_pomoćno_'!AB74)</f>
        <v>0</v>
      </c>
      <c r="E74" s="53">
        <f>SUM('Izvori sredstava_22-27_pomoćno_'!M74+'Izvori sredstava_22-27_pomoćno_'!U74+'Izvori sredstava_22-27_pomoćno_'!AC74)</f>
        <v>0</v>
      </c>
      <c r="F74" s="53">
        <f>SUM('Izvori sredstava_22-27_pomoćno_'!N74+'Izvori sredstava_22-27_pomoćno_'!V74+'Izvori sredstava_22-27_pomoćno_'!AD74)</f>
        <v>0</v>
      </c>
      <c r="G74" s="53">
        <f>SUM('Izvori sredstava_22-27_pomoćno_'!O74+'Izvori sredstava_22-27_pomoćno_'!W74+'Izvori sredstava_22-27_pomoćno_'!AE74)</f>
        <v>0</v>
      </c>
      <c r="H74" s="53">
        <f>SUM('Izvori sredstava_22-27_pomoćno_'!P74+'Izvori sredstava_22-27_pomoćno_'!X74+'Izvori sredstava_22-27_pomoćno_'!AF74)</f>
        <v>0</v>
      </c>
      <c r="I74" s="53">
        <f>SUM('Izvori sredstava_22-27_pomoćno_'!Q74+'Izvori sredstava_22-27_pomoćno_'!Y74+'Izvori sredstava_22-27_pomoćno_'!AG74)</f>
        <v>0</v>
      </c>
      <c r="J74" s="53">
        <f>SUM('Izvori sredstava_22-27_pomoćno_'!R74+'Izvori sredstava_22-27_pomoćno_'!Z74+'Izvori sredstava_22-27_pomoćno_'!AH74)</f>
        <v>0</v>
      </c>
      <c r="K74" s="45">
        <f>SUM('Izvori sredstava_22-27_pomoćno_'!S74+'Izvori sredstava_22-27_pomoćno_'!AA74+'Izvori sredstava_22-27_pomoćno_'!AI74)</f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45">
        <v>0</v>
      </c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ht="26.25" customHeight="1">
      <c r="A75" s="11" t="s">
        <v>231</v>
      </c>
      <c r="B75" s="12" t="s">
        <v>232</v>
      </c>
      <c r="C75" s="12" t="s">
        <v>171</v>
      </c>
      <c r="D75" s="53">
        <f>SUM('Izvori sredstava_22-27_pomoćno_'!L75+'Izvori sredstava_22-27_pomoćno_'!T75+'Izvori sredstava_22-27_pomoćno_'!AB75)</f>
        <v>0</v>
      </c>
      <c r="E75" s="53">
        <f>SUM('Izvori sredstava_22-27_pomoćno_'!M75+'Izvori sredstava_22-27_pomoćno_'!U75+'Izvori sredstava_22-27_pomoćno_'!AC75)</f>
        <v>26546.32333421821</v>
      </c>
      <c r="F75" s="53">
        <f>SUM('Izvori sredstava_22-27_pomoćno_'!N75+'Izvori sredstava_22-27_pomoćno_'!V75+'Izvori sredstava_22-27_pomoćno_'!AD75)</f>
        <v>39819.485001327317</v>
      </c>
      <c r="G75" s="53">
        <f>SUM('Izvori sredstava_22-27_pomoćno_'!O75+'Izvori sredstava_22-27_pomoćno_'!W75+'Izvori sredstava_22-27_pomoćno_'!AE75)</f>
        <v>0</v>
      </c>
      <c r="H75" s="53">
        <f>SUM('Izvori sredstava_22-27_pomoćno_'!P75+'Izvori sredstava_22-27_pomoćno_'!X75+'Izvori sredstava_22-27_pomoćno_'!AF75)</f>
        <v>0</v>
      </c>
      <c r="I75" s="53">
        <f>SUM('Izvori sredstava_22-27_pomoćno_'!Q75+'Izvori sredstava_22-27_pomoćno_'!Y75+'Izvori sredstava_22-27_pomoćno_'!AG75)</f>
        <v>0</v>
      </c>
      <c r="J75" s="53">
        <f>SUM('Izvori sredstava_22-27_pomoćno_'!R75+'Izvori sredstava_22-27_pomoćno_'!Z75+'Izvori sredstava_22-27_pomoćno_'!AH75)</f>
        <v>0</v>
      </c>
      <c r="K75" s="45">
        <f>SUM('Izvori sredstava_22-27_pomoćno_'!S75+'Izvori sredstava_22-27_pomoćno_'!AA75+'Izvori sredstava_22-27_pomoćno_'!AI75)</f>
        <v>66365.808335545531</v>
      </c>
      <c r="L75" s="50">
        <v>0</v>
      </c>
      <c r="M75" s="50">
        <v>26546.32333421821</v>
      </c>
      <c r="N75" s="50">
        <v>39819.485001327317</v>
      </c>
      <c r="O75" s="50">
        <v>0</v>
      </c>
      <c r="P75" s="50">
        <v>0</v>
      </c>
      <c r="Q75" s="50">
        <v>0</v>
      </c>
      <c r="R75" s="50">
        <v>0</v>
      </c>
      <c r="S75" s="45">
        <v>66365.808335545531</v>
      </c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</row>
    <row r="76" spans="1:39" ht="26.25" customHeight="1">
      <c r="A76" s="11" t="s">
        <v>233</v>
      </c>
      <c r="B76" s="12" t="s">
        <v>234</v>
      </c>
      <c r="C76" s="12" t="s">
        <v>39</v>
      </c>
      <c r="D76" s="53">
        <f>SUM('Izvori sredstava_22-27_pomoćno_'!L76+'Izvori sredstava_22-27_pomoćno_'!T76+'Izvori sredstava_22-27_pomoćno_'!AB76)</f>
        <v>39819.485001327317</v>
      </c>
      <c r="E76" s="53">
        <f>SUM('Izvori sredstava_22-27_pomoćno_'!M76+'Izvori sredstava_22-27_pomoćno_'!U76+'Izvori sredstava_22-27_pomoćno_'!AC76)</f>
        <v>26546.32333421821</v>
      </c>
      <c r="F76" s="53">
        <f>SUM('Izvori sredstava_22-27_pomoćno_'!N76+'Izvori sredstava_22-27_pomoćno_'!V76+'Izvori sredstava_22-27_pomoćno_'!AD76)</f>
        <v>54755.773825325196</v>
      </c>
      <c r="G76" s="53">
        <f>SUM('Izvori sredstava_22-27_pomoćno_'!O76+'Izvori sredstava_22-27_pomoćno_'!W76+'Izvori sredstava_22-27_pomoćno_'!AE76)</f>
        <v>132731.61667109106</v>
      </c>
      <c r="H76" s="53">
        <f>SUM('Izvori sredstava_22-27_pomoćno_'!P76+'Izvori sredstava_22-27_pomoćno_'!X76+'Izvori sredstava_22-27_pomoćno_'!AF76)</f>
        <v>0</v>
      </c>
      <c r="I76" s="53">
        <f>SUM('Izvori sredstava_22-27_pomoćno_'!Q76+'Izvori sredstava_22-27_pomoćno_'!Y76+'Izvori sredstava_22-27_pomoćno_'!AG76)</f>
        <v>0</v>
      </c>
      <c r="J76" s="53">
        <f>SUM('Izvori sredstava_22-27_pomoćno_'!R76+'Izvori sredstava_22-27_pomoćno_'!Z76+'Izvori sredstava_22-27_pomoćno_'!AH76)</f>
        <v>0</v>
      </c>
      <c r="K76" s="45">
        <f>SUM('Izvori sredstava_22-27_pomoćno_'!S76+'Izvori sredstava_22-27_pomoćno_'!AA76+'Izvori sredstava_22-27_pomoćno_'!AI76)</f>
        <v>253853.19883196178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45">
        <v>0</v>
      </c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</row>
    <row r="77" spans="1:39" ht="26.25" customHeight="1">
      <c r="A77" s="11" t="s">
        <v>235</v>
      </c>
      <c r="B77" s="12" t="s">
        <v>236</v>
      </c>
      <c r="C77" s="12" t="s">
        <v>39</v>
      </c>
      <c r="D77" s="53">
        <f>SUM('Izvori sredstava_22-27_pomoćno_'!L77+'Izvori sredstava_22-27_pomoćno_'!T77+'Izvori sredstava_22-27_pomoćno_'!AB77)</f>
        <v>0</v>
      </c>
      <c r="E77" s="53">
        <f>SUM('Izvori sredstava_22-27_pomoćno_'!M77+'Izvori sredstava_22-27_pomoćno_'!U77+'Izvori sredstava_22-27_pomoćno_'!AC77)</f>
        <v>0</v>
      </c>
      <c r="F77" s="53">
        <f>SUM('Izvori sredstava_22-27_pomoćno_'!N77+'Izvori sredstava_22-27_pomoćno_'!V77+'Izvori sredstava_22-27_pomoćno_'!AD77)</f>
        <v>265463.23334218212</v>
      </c>
      <c r="G77" s="53">
        <f>SUM('Izvori sredstava_22-27_pomoćno_'!O77+'Izvori sredstava_22-27_pomoćno_'!W77+'Izvori sredstava_22-27_pomoćno_'!AE77)</f>
        <v>0</v>
      </c>
      <c r="H77" s="53">
        <f>SUM('Izvori sredstava_22-27_pomoćno_'!P77+'Izvori sredstava_22-27_pomoćno_'!X77+'Izvori sredstava_22-27_pomoćno_'!AF77)</f>
        <v>0</v>
      </c>
      <c r="I77" s="53">
        <f>SUM('Izvori sredstava_22-27_pomoćno_'!Q77+'Izvori sredstava_22-27_pomoćno_'!Y77+'Izvori sredstava_22-27_pomoćno_'!AG77)</f>
        <v>0</v>
      </c>
      <c r="J77" s="53">
        <f>SUM('Izvori sredstava_22-27_pomoćno_'!R77+'Izvori sredstava_22-27_pomoćno_'!Z77+'Izvori sredstava_22-27_pomoćno_'!AH77)</f>
        <v>0</v>
      </c>
      <c r="K77" s="45">
        <f>SUM('Izvori sredstava_22-27_pomoćno_'!S77+'Izvori sredstava_22-27_pomoćno_'!AA77+'Izvori sredstava_22-27_pomoćno_'!AI77)</f>
        <v>265463.23334218212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45">
        <v>0</v>
      </c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</row>
    <row r="78" spans="1:39" ht="26.25" customHeight="1">
      <c r="A78" s="11" t="s">
        <v>237</v>
      </c>
      <c r="B78" s="14" t="s">
        <v>238</v>
      </c>
      <c r="C78" s="12" t="s">
        <v>42</v>
      </c>
      <c r="D78" s="53">
        <f>SUM('Izvori sredstava_22-27_pomoćno_'!L78+'Izvori sredstava_22-27_pomoćno_'!T78+'Izvori sredstava_22-27_pomoćno_'!AB78)</f>
        <v>0</v>
      </c>
      <c r="E78" s="53">
        <f>SUM('Izvori sredstava_22-27_pomoćno_'!M78+'Izvori sredstava_22-27_pomoćno_'!U78+'Izvori sredstava_22-27_pomoćno_'!AC78)</f>
        <v>0</v>
      </c>
      <c r="F78" s="53">
        <f>SUM('Izvori sredstava_22-27_pomoćno_'!N78+'Izvori sredstava_22-27_pomoćno_'!V78+'Izvori sredstava_22-27_pomoćno_'!AD78)</f>
        <v>43801.433501460051</v>
      </c>
      <c r="G78" s="53">
        <f>SUM('Izvori sredstava_22-27_pomoćno_'!O78+'Izvori sredstava_22-27_pomoćno_'!W78+'Izvori sredstava_22-27_pomoćno_'!AE78)</f>
        <v>0</v>
      </c>
      <c r="H78" s="53">
        <f>SUM('Izvori sredstava_22-27_pomoćno_'!P78+'Izvori sredstava_22-27_pomoćno_'!X78+'Izvori sredstava_22-27_pomoćno_'!AF78)</f>
        <v>0</v>
      </c>
      <c r="I78" s="53">
        <f>SUM('Izvori sredstava_22-27_pomoćno_'!Q78+'Izvori sredstava_22-27_pomoćno_'!Y78+'Izvori sredstava_22-27_pomoćno_'!AG78)</f>
        <v>0</v>
      </c>
      <c r="J78" s="53">
        <f>SUM('Izvori sredstava_22-27_pomoćno_'!R78+'Izvori sredstava_22-27_pomoćno_'!Z78+'Izvori sredstava_22-27_pomoćno_'!AH78)</f>
        <v>0</v>
      </c>
      <c r="K78" s="45">
        <f>SUM('Izvori sredstava_22-27_pomoćno_'!S78+'Izvori sredstava_22-27_pomoćno_'!AA78+'Izvori sredstava_22-27_pomoćno_'!AI78)</f>
        <v>43801.433501460051</v>
      </c>
      <c r="L78" s="50">
        <v>0</v>
      </c>
      <c r="M78" s="50">
        <v>0</v>
      </c>
      <c r="N78" s="50">
        <v>43801.433501460051</v>
      </c>
      <c r="O78" s="50">
        <v>0</v>
      </c>
      <c r="P78" s="50">
        <v>0</v>
      </c>
      <c r="Q78" s="50">
        <v>0</v>
      </c>
      <c r="R78" s="50">
        <v>0</v>
      </c>
      <c r="S78" s="45">
        <v>43801.433501460051</v>
      </c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</row>
    <row r="79" spans="1:39" ht="26.25" customHeight="1">
      <c r="A79" s="11" t="s">
        <v>239</v>
      </c>
      <c r="B79" s="12" t="s">
        <v>240</v>
      </c>
      <c r="C79" s="12" t="s">
        <v>45</v>
      </c>
      <c r="D79" s="53">
        <f>SUM('Izvori sredstava_22-27_pomoćno_'!L79+'Izvori sredstava_22-27_pomoćno_'!T79+'Izvori sredstava_22-27_pomoćno_'!AB79)</f>
        <v>150252.19007167508</v>
      </c>
      <c r="E79" s="53">
        <f>SUM('Izvori sredstava_22-27_pomoćno_'!M79+'Izvori sredstava_22-27_pomoćno_'!U79+'Izvori sredstava_22-27_pomoćno_'!AC79)</f>
        <v>0</v>
      </c>
      <c r="F79" s="53">
        <f>SUM('Izvori sredstava_22-27_pomoćno_'!N79+'Izvori sredstava_22-27_pomoćno_'!V79+'Izvori sredstava_22-27_pomoćno_'!AD79)</f>
        <v>13671.356517122378</v>
      </c>
      <c r="G79" s="53">
        <f>SUM('Izvori sredstava_22-27_pomoćno_'!O79+'Izvori sredstava_22-27_pomoćno_'!W79+'Izvori sredstava_22-27_pomoćno_'!AE79)</f>
        <v>0</v>
      </c>
      <c r="H79" s="53">
        <f>SUM('Izvori sredstava_22-27_pomoćno_'!P79+'Izvori sredstava_22-27_pomoćno_'!X79+'Izvori sredstava_22-27_pomoćno_'!AF79)</f>
        <v>0</v>
      </c>
      <c r="I79" s="53">
        <f>SUM('Izvori sredstava_22-27_pomoćno_'!Q79+'Izvori sredstava_22-27_pomoćno_'!Y79+'Izvori sredstava_22-27_pomoćno_'!AG79)</f>
        <v>0</v>
      </c>
      <c r="J79" s="53">
        <f>SUM('Izvori sredstava_22-27_pomoćno_'!R79+'Izvori sredstava_22-27_pomoćno_'!Z79+'Izvori sredstava_22-27_pomoćno_'!AH79)</f>
        <v>0</v>
      </c>
      <c r="K79" s="45">
        <f>SUM('Izvori sredstava_22-27_pomoćno_'!S79+'Izvori sredstava_22-27_pomoćno_'!AA79+'Izvori sredstava_22-27_pomoćno_'!AI79)</f>
        <v>163923.54658879747</v>
      </c>
      <c r="L79" s="50">
        <v>13538.624900451288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45">
        <v>13538.624900451288</v>
      </c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</row>
    <row r="80" spans="1:39" ht="26.25" customHeight="1">
      <c r="A80" s="11" t="s">
        <v>241</v>
      </c>
      <c r="B80" s="14" t="s">
        <v>238</v>
      </c>
      <c r="C80" s="12" t="s">
        <v>45</v>
      </c>
      <c r="D80" s="53">
        <f>SUM('Izvori sredstava_22-27_pomoćno_'!L80+'Izvori sredstava_22-27_pomoćno_'!T80+'Izvori sredstava_22-27_pomoćno_'!AB80)</f>
        <v>112622.77674542076</v>
      </c>
      <c r="E80" s="53">
        <f>SUM('Izvori sredstava_22-27_pomoćno_'!M80+'Izvori sredstava_22-27_pomoćno_'!U80+'Izvori sredstava_22-27_pomoćno_'!AC80)</f>
        <v>0</v>
      </c>
      <c r="F80" s="53">
        <f>SUM('Izvori sredstava_22-27_pomoćno_'!N80+'Izvori sredstava_22-27_pomoćno_'!V80+'Izvori sredstava_22-27_pomoćno_'!AD80)</f>
        <v>160406.15874701354</v>
      </c>
      <c r="G80" s="53">
        <f>SUM('Izvori sredstava_22-27_pomoćno_'!O80+'Izvori sredstava_22-27_pomoćno_'!W80+'Izvori sredstava_22-27_pomoćno_'!AE80)</f>
        <v>398194.85001327319</v>
      </c>
      <c r="H80" s="53">
        <f>SUM('Izvori sredstava_22-27_pomoćno_'!P80+'Izvori sredstava_22-27_pomoćno_'!X80+'Izvori sredstava_22-27_pomoćno_'!AF80)</f>
        <v>0</v>
      </c>
      <c r="I80" s="53">
        <f>SUM('Izvori sredstava_22-27_pomoćno_'!Q80+'Izvori sredstava_22-27_pomoćno_'!Y80+'Izvori sredstava_22-27_pomoćno_'!AG80)</f>
        <v>0</v>
      </c>
      <c r="J80" s="53">
        <f>SUM('Izvori sredstava_22-27_pomoćno_'!R80+'Izvori sredstava_22-27_pomoćno_'!Z80+'Izvori sredstava_22-27_pomoćno_'!AH80)</f>
        <v>0</v>
      </c>
      <c r="K80" s="45">
        <f>SUM('Izvori sredstava_22-27_pomoćno_'!S80+'Izvori sredstava_22-27_pomoćno_'!AA80+'Izvori sredstava_22-27_pomoćno_'!AI80)</f>
        <v>671223.78550570749</v>
      </c>
      <c r="L80" s="50">
        <v>23015.662330767191</v>
      </c>
      <c r="M80" s="50">
        <v>0</v>
      </c>
      <c r="N80" s="50">
        <v>29784.974780992834</v>
      </c>
      <c r="O80" s="50">
        <v>0</v>
      </c>
      <c r="P80" s="50">
        <v>0</v>
      </c>
      <c r="Q80" s="50">
        <v>0</v>
      </c>
      <c r="R80" s="50">
        <v>0</v>
      </c>
      <c r="S80" s="45">
        <v>52800.637111760021</v>
      </c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</row>
    <row r="81" spans="1:39" ht="26.25" customHeight="1">
      <c r="A81" s="11" t="s">
        <v>242</v>
      </c>
      <c r="B81" s="12" t="s">
        <v>243</v>
      </c>
      <c r="C81" s="12" t="s">
        <v>45</v>
      </c>
      <c r="D81" s="53">
        <f>SUM('Izvori sredstava_22-27_pomoćno_'!L81+'Izvori sredstava_22-27_pomoćno_'!T81+'Izvori sredstava_22-27_pomoćno_'!AB81)</f>
        <v>397829.83806742763</v>
      </c>
      <c r="E81" s="53">
        <f>SUM('Izvori sredstava_22-27_pomoćno_'!M81+'Izvori sredstava_22-27_pomoćno_'!U81+'Izvori sredstava_22-27_pomoćno_'!AC81)</f>
        <v>0</v>
      </c>
      <c r="F81" s="53">
        <f>SUM('Izvori sredstava_22-27_pomoćno_'!N81+'Izvori sredstava_22-27_pomoćno_'!V81+'Izvori sredstava_22-27_pomoćno_'!AD81)</f>
        <v>79273.958056809133</v>
      </c>
      <c r="G81" s="53">
        <f>SUM('Izvori sredstava_22-27_pomoćno_'!O81+'Izvori sredstava_22-27_pomoćno_'!W81+'Izvori sredstava_22-27_pomoćno_'!AE81)</f>
        <v>0</v>
      </c>
      <c r="H81" s="53">
        <f>SUM('Izvori sredstava_22-27_pomoćno_'!P81+'Izvori sredstava_22-27_pomoćno_'!X81+'Izvori sredstava_22-27_pomoćno_'!AF81)</f>
        <v>0</v>
      </c>
      <c r="I81" s="53">
        <f>SUM('Izvori sredstava_22-27_pomoćno_'!Q81+'Izvori sredstava_22-27_pomoćno_'!Y81+'Izvori sredstava_22-27_pomoćno_'!AG81)</f>
        <v>0</v>
      </c>
      <c r="J81" s="53">
        <f>SUM('Izvori sredstava_22-27_pomoćno_'!R81+'Izvori sredstava_22-27_pomoćno_'!Z81+'Izvori sredstava_22-27_pomoćno_'!AH81)</f>
        <v>0</v>
      </c>
      <c r="K81" s="45">
        <f>SUM('Izvori sredstava_22-27_pomoćno_'!S81+'Izvori sredstava_22-27_pomoćno_'!AA81+'Izvori sredstava_22-27_pomoćno_'!AI81)</f>
        <v>477103.79612423677</v>
      </c>
      <c r="L81" s="50">
        <v>19631.006105654367</v>
      </c>
      <c r="M81" s="50">
        <v>0</v>
      </c>
      <c r="N81" s="50">
        <v>19631.006105654367</v>
      </c>
      <c r="O81" s="50">
        <v>0</v>
      </c>
      <c r="P81" s="50">
        <v>0</v>
      </c>
      <c r="Q81" s="50">
        <v>0</v>
      </c>
      <c r="R81" s="50">
        <v>0</v>
      </c>
      <c r="S81" s="45">
        <v>39262.012211308735</v>
      </c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</row>
    <row r="82" spans="1:39" ht="26.25" customHeight="1">
      <c r="A82" s="11" t="s">
        <v>244</v>
      </c>
      <c r="B82" s="12" t="s">
        <v>245</v>
      </c>
      <c r="C82" s="12" t="s">
        <v>246</v>
      </c>
      <c r="D82" s="53">
        <f>SUM('Izvori sredstava_22-27_pomoćno_'!L82+'Izvori sredstava_22-27_pomoćno_'!T82+'Izvori sredstava_22-27_pomoćno_'!AB82)</f>
        <v>0</v>
      </c>
      <c r="E82" s="53">
        <f>SUM('Izvori sredstava_22-27_pomoćno_'!M82+'Izvori sredstava_22-27_pomoćno_'!U82+'Izvori sredstava_22-27_pomoćno_'!AC82)</f>
        <v>0</v>
      </c>
      <c r="F82" s="53">
        <f>SUM('Izvori sredstava_22-27_pomoćno_'!N82+'Izvori sredstava_22-27_pomoćno_'!V82+'Izvori sredstava_22-27_pomoćno_'!AD82)</f>
        <v>132731.61667109106</v>
      </c>
      <c r="G82" s="53">
        <f>SUM('Izvori sredstava_22-27_pomoćno_'!O82+'Izvori sredstava_22-27_pomoćno_'!W82+'Izvori sredstava_22-27_pomoćno_'!AE82)</f>
        <v>464560.65834881872</v>
      </c>
      <c r="H82" s="53">
        <f>SUM('Izvori sredstava_22-27_pomoćno_'!P82+'Izvori sredstava_22-27_pomoćno_'!X82+'Izvori sredstava_22-27_pomoćno_'!AF82)</f>
        <v>0</v>
      </c>
      <c r="I82" s="53">
        <f>SUM('Izvori sredstava_22-27_pomoćno_'!Q82+'Izvori sredstava_22-27_pomoćno_'!Y82+'Izvori sredstava_22-27_pomoćno_'!AG82)</f>
        <v>0</v>
      </c>
      <c r="J82" s="53">
        <f>SUM('Izvori sredstava_22-27_pomoćno_'!R82+'Izvori sredstava_22-27_pomoćno_'!Z82+'Izvori sredstava_22-27_pomoćno_'!AH82)</f>
        <v>0</v>
      </c>
      <c r="K82" s="45">
        <f>SUM('Izvori sredstava_22-27_pomoćno_'!S82+'Izvori sredstava_22-27_pomoćno_'!AA82+'Izvori sredstava_22-27_pomoćno_'!AI82)</f>
        <v>597292.27501990972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45">
        <v>0</v>
      </c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</row>
    <row r="83" spans="1:39" ht="26.25" customHeight="1">
      <c r="A83" s="11" t="s">
        <v>247</v>
      </c>
      <c r="B83" s="12" t="s">
        <v>248</v>
      </c>
      <c r="C83" s="12" t="s">
        <v>246</v>
      </c>
      <c r="D83" s="53">
        <f>SUM('Izvori sredstava_22-27_pomoćno_'!L83+'Izvori sredstava_22-27_pomoćno_'!T83+'Izvori sredstava_22-27_pomoćno_'!AB83)</f>
        <v>0</v>
      </c>
      <c r="E83" s="53">
        <f>SUM('Izvori sredstava_22-27_pomoćno_'!M83+'Izvori sredstava_22-27_pomoćno_'!U83+'Izvori sredstava_22-27_pomoćno_'!AC83)</f>
        <v>0</v>
      </c>
      <c r="F83" s="53">
        <f>SUM('Izvori sredstava_22-27_pomoćno_'!N83+'Izvori sredstava_22-27_pomoćno_'!V83+'Izvori sredstava_22-27_pomoćno_'!AD83)</f>
        <v>66365.808335545531</v>
      </c>
      <c r="G83" s="53">
        <f>SUM('Izvori sredstava_22-27_pomoćno_'!O83+'Izvori sredstava_22-27_pomoćno_'!W83+'Izvori sredstava_22-27_pomoćno_'!AE83)</f>
        <v>398194.85001327319</v>
      </c>
      <c r="H83" s="53">
        <f>SUM('Izvori sredstava_22-27_pomoćno_'!P83+'Izvori sredstava_22-27_pomoćno_'!X83+'Izvori sredstava_22-27_pomoćno_'!AF83)</f>
        <v>0</v>
      </c>
      <c r="I83" s="53">
        <f>SUM('Izvori sredstava_22-27_pomoćno_'!Q83+'Izvori sredstava_22-27_pomoćno_'!Y83+'Izvori sredstava_22-27_pomoćno_'!AG83)</f>
        <v>0</v>
      </c>
      <c r="J83" s="53">
        <f>SUM('Izvori sredstava_22-27_pomoćno_'!R83+'Izvori sredstava_22-27_pomoćno_'!Z83+'Izvori sredstava_22-27_pomoćno_'!AH83)</f>
        <v>0</v>
      </c>
      <c r="K83" s="45">
        <f>SUM('Izvori sredstava_22-27_pomoćno_'!S83+'Izvori sredstava_22-27_pomoćno_'!AA83+'Izvori sredstava_22-27_pomoćno_'!AI83)</f>
        <v>464560.65834881872</v>
      </c>
      <c r="L83" s="50">
        <v>0</v>
      </c>
      <c r="M83" s="50">
        <v>0</v>
      </c>
      <c r="N83" s="50">
        <v>66365.808335545531</v>
      </c>
      <c r="O83" s="50">
        <v>398194.85001327319</v>
      </c>
      <c r="P83" s="50">
        <v>0</v>
      </c>
      <c r="Q83" s="50">
        <v>0</v>
      </c>
      <c r="R83" s="50">
        <v>0</v>
      </c>
      <c r="S83" s="45">
        <v>464560.65834881872</v>
      </c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</row>
    <row r="84" spans="1:39" ht="26.25" customHeight="1">
      <c r="A84" s="11" t="s">
        <v>249</v>
      </c>
      <c r="B84" s="14" t="s">
        <v>250</v>
      </c>
      <c r="C84" s="12" t="s">
        <v>200</v>
      </c>
      <c r="D84" s="53">
        <f>SUM('Izvori sredstava_22-27_pomoćno_'!L84+'Izvori sredstava_22-27_pomoćno_'!T84+'Izvori sredstava_22-27_pomoćno_'!AB84)</f>
        <v>0</v>
      </c>
      <c r="E84" s="53">
        <f>SUM('Izvori sredstava_22-27_pomoćno_'!M84+'Izvori sredstava_22-27_pomoćno_'!U84+'Izvori sredstava_22-27_pomoćno_'!AC84)</f>
        <v>0</v>
      </c>
      <c r="F84" s="53">
        <f>SUM('Izvori sredstava_22-27_pomoćno_'!N84+'Izvori sredstava_22-27_pomoćno_'!V84+'Izvori sredstava_22-27_pomoćno_'!AD84)</f>
        <v>796389.70002654637</v>
      </c>
      <c r="G84" s="53">
        <f>SUM('Izvori sredstava_22-27_pomoćno_'!O84+'Izvori sredstava_22-27_pomoćno_'!W84+'Izvori sredstava_22-27_pomoćno_'!AE84)</f>
        <v>0</v>
      </c>
      <c r="H84" s="53">
        <f>SUM('Izvori sredstava_22-27_pomoćno_'!P84+'Izvori sredstava_22-27_pomoćno_'!X84+'Izvori sredstava_22-27_pomoćno_'!AF84)</f>
        <v>0</v>
      </c>
      <c r="I84" s="53">
        <f>SUM('Izvori sredstava_22-27_pomoćno_'!Q84+'Izvori sredstava_22-27_pomoćno_'!Y84+'Izvori sredstava_22-27_pomoćno_'!AG84)</f>
        <v>0</v>
      </c>
      <c r="J84" s="53">
        <f>SUM('Izvori sredstava_22-27_pomoćno_'!R84+'Izvori sredstava_22-27_pomoćno_'!Z84+'Izvori sredstava_22-27_pomoćno_'!AH84)</f>
        <v>0</v>
      </c>
      <c r="K84" s="45">
        <f>SUM('Izvori sredstava_22-27_pomoćno_'!S84+'Izvori sredstava_22-27_pomoćno_'!AA84+'Izvori sredstava_22-27_pomoćno_'!AI84)</f>
        <v>796389.70002654637</v>
      </c>
      <c r="L84" s="50">
        <v>0</v>
      </c>
      <c r="M84" s="50">
        <v>0</v>
      </c>
      <c r="N84" s="50">
        <v>265463.23334218212</v>
      </c>
      <c r="O84" s="50">
        <v>0</v>
      </c>
      <c r="P84" s="50">
        <v>0</v>
      </c>
      <c r="Q84" s="50">
        <v>0</v>
      </c>
      <c r="R84" s="50">
        <v>0</v>
      </c>
      <c r="S84" s="45">
        <v>265463.23334218212</v>
      </c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9" ht="26.25" customHeight="1">
      <c r="A85" s="11" t="s">
        <v>251</v>
      </c>
      <c r="B85" s="12" t="s">
        <v>252</v>
      </c>
      <c r="C85" s="12" t="s">
        <v>50</v>
      </c>
      <c r="D85" s="53">
        <f>SUM('Izvori sredstava_22-27_pomoćno_'!L85+'Izvori sredstava_22-27_pomoćno_'!T85+'Izvori sredstava_22-27_pomoćno_'!AB85)</f>
        <v>0</v>
      </c>
      <c r="E85" s="53">
        <f>SUM('Izvori sredstava_22-27_pomoćno_'!M85+'Izvori sredstava_22-27_pomoćno_'!U85+'Izvori sredstava_22-27_pomoćno_'!AC85)</f>
        <v>26546.32333421821</v>
      </c>
      <c r="F85" s="53">
        <f>SUM('Izvori sredstava_22-27_pomoćno_'!N85+'Izvori sredstava_22-27_pomoćno_'!V85+'Izvori sredstava_22-27_pomoćno_'!AD85)</f>
        <v>66365.808335545531</v>
      </c>
      <c r="G85" s="53">
        <f>SUM('Izvori sredstava_22-27_pomoćno_'!O85+'Izvori sredstava_22-27_pomoćno_'!W85+'Izvori sredstava_22-27_pomoćno_'!AE85)</f>
        <v>199097.42500663659</v>
      </c>
      <c r="H85" s="53">
        <f>SUM('Izvori sredstava_22-27_pomoćno_'!P85+'Izvori sredstava_22-27_pomoćno_'!X85+'Izvori sredstava_22-27_pomoćno_'!AF85)</f>
        <v>0</v>
      </c>
      <c r="I85" s="53">
        <f>SUM('Izvori sredstava_22-27_pomoćno_'!Q85+'Izvori sredstava_22-27_pomoćno_'!Y85+'Izvori sredstava_22-27_pomoćno_'!AG85)</f>
        <v>0</v>
      </c>
      <c r="J85" s="53">
        <f>SUM('Izvori sredstava_22-27_pomoćno_'!R85+'Izvori sredstava_22-27_pomoćno_'!Z85+'Izvori sredstava_22-27_pomoćno_'!AH85)</f>
        <v>0</v>
      </c>
      <c r="K85" s="45">
        <f>SUM('Izvori sredstava_22-27_pomoćno_'!S85+'Izvori sredstava_22-27_pomoćno_'!AA85+'Izvori sredstava_22-27_pomoćno_'!AI85)</f>
        <v>292009.55667640036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45">
        <v>0</v>
      </c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</row>
    <row r="86" spans="1:39" ht="26.25" customHeight="1">
      <c r="A86" s="11" t="s">
        <v>253</v>
      </c>
      <c r="B86" s="14" t="s">
        <v>250</v>
      </c>
      <c r="C86" s="12" t="s">
        <v>55</v>
      </c>
      <c r="D86" s="53">
        <f>SUM('Izvori sredstava_22-27_pomoćno_'!L86+'Izvori sredstava_22-27_pomoćno_'!T86+'Izvori sredstava_22-27_pomoćno_'!AB86)</f>
        <v>0</v>
      </c>
      <c r="E86" s="53">
        <f>SUM('Izvori sredstava_22-27_pomoćno_'!M86+'Izvori sredstava_22-27_pomoćno_'!U86+'Izvori sredstava_22-27_pomoćno_'!AC86)</f>
        <v>0</v>
      </c>
      <c r="F86" s="53">
        <f>SUM('Izvori sredstava_22-27_pomoćno_'!N86+'Izvori sredstava_22-27_pomoćno_'!V86+'Izvori sredstava_22-27_pomoćno_'!AD86)</f>
        <v>895800</v>
      </c>
      <c r="G86" s="53">
        <f>SUM('Izvori sredstava_22-27_pomoćno_'!O86+'Izvori sredstava_22-27_pomoćno_'!W86+'Izvori sredstava_22-27_pomoćno_'!AE86)</f>
        <v>0</v>
      </c>
      <c r="H86" s="53">
        <f>SUM('Izvori sredstava_22-27_pomoćno_'!P86+'Izvori sredstava_22-27_pomoćno_'!X86+'Izvori sredstava_22-27_pomoćno_'!AF86)</f>
        <v>0</v>
      </c>
      <c r="I86" s="53">
        <f>SUM('Izvori sredstava_22-27_pomoćno_'!Q86+'Izvori sredstava_22-27_pomoćno_'!Y86+'Izvori sredstava_22-27_pomoćno_'!AG86)</f>
        <v>0</v>
      </c>
      <c r="J86" s="53">
        <f>SUM('Izvori sredstava_22-27_pomoćno_'!R86+'Izvori sredstava_22-27_pomoćno_'!Z86+'Izvori sredstava_22-27_pomoćno_'!AH86)</f>
        <v>0</v>
      </c>
      <c r="K86" s="45">
        <f>SUM('Izvori sredstava_22-27_pomoćno_'!S86+'Izvori sredstava_22-27_pomoćno_'!AA86+'Izvori sredstava_22-27_pomoćno_'!AI86)</f>
        <v>895800</v>
      </c>
      <c r="L86" s="50">
        <v>0</v>
      </c>
      <c r="M86" s="50">
        <v>0</v>
      </c>
      <c r="N86" s="50">
        <v>298600</v>
      </c>
      <c r="O86" s="50">
        <v>0</v>
      </c>
      <c r="P86" s="50">
        <v>0</v>
      </c>
      <c r="Q86" s="50">
        <v>0</v>
      </c>
      <c r="R86" s="50">
        <v>0</v>
      </c>
      <c r="S86" s="45">
        <v>298600</v>
      </c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</row>
    <row r="87" spans="1:39" ht="26.25" customHeight="1">
      <c r="A87" s="11" t="s">
        <v>254</v>
      </c>
      <c r="B87" s="12" t="s">
        <v>255</v>
      </c>
      <c r="C87" s="12" t="s">
        <v>246</v>
      </c>
      <c r="D87" s="53">
        <f>SUM('Izvori sredstava_22-27_pomoćno_'!L87+'Izvori sredstava_22-27_pomoćno_'!T87+'Izvori sredstava_22-27_pomoćno_'!AB87)</f>
        <v>19909.742500663659</v>
      </c>
      <c r="E87" s="53">
        <f>SUM('Izvori sredstava_22-27_pomoćno_'!M87+'Izvori sredstava_22-27_pomoćno_'!U87+'Izvori sredstava_22-27_pomoćno_'!AC87)</f>
        <v>6636.5808335545526</v>
      </c>
      <c r="F87" s="53">
        <f>SUM('Izvori sredstava_22-27_pomoćno_'!N87+'Izvori sredstava_22-27_pomoćno_'!V87+'Izvori sredstava_22-27_pomoćno_'!AD87)</f>
        <v>13273.161667109105</v>
      </c>
      <c r="G87" s="53">
        <f>SUM('Izvori sredstava_22-27_pomoćno_'!O87+'Izvori sredstava_22-27_pomoćno_'!W87+'Izvori sredstava_22-27_pomoćno_'!AE87)</f>
        <v>0</v>
      </c>
      <c r="H87" s="53">
        <f>SUM('Izvori sredstava_22-27_pomoćno_'!P87+'Izvori sredstava_22-27_pomoćno_'!X87+'Izvori sredstava_22-27_pomoćno_'!AF87)</f>
        <v>0</v>
      </c>
      <c r="I87" s="53">
        <f>SUM('Izvori sredstava_22-27_pomoćno_'!Q87+'Izvori sredstava_22-27_pomoćno_'!Y87+'Izvori sredstava_22-27_pomoćno_'!AG87)</f>
        <v>0</v>
      </c>
      <c r="J87" s="53">
        <f>SUM('Izvori sredstava_22-27_pomoćno_'!R87+'Izvori sredstava_22-27_pomoćno_'!Z87+'Izvori sredstava_22-27_pomoćno_'!AH87)</f>
        <v>0</v>
      </c>
      <c r="K87" s="45">
        <f>SUM('Izvori sredstava_22-27_pomoćno_'!S87+'Izvori sredstava_22-27_pomoćno_'!AA87+'Izvori sredstava_22-27_pomoćno_'!AI87)</f>
        <v>39819.485001327317</v>
      </c>
      <c r="L87" s="50">
        <v>19909.742500663659</v>
      </c>
      <c r="M87" s="50">
        <v>6636.5808335545526</v>
      </c>
      <c r="N87" s="50">
        <v>13273.161667109105</v>
      </c>
      <c r="O87" s="50">
        <v>0</v>
      </c>
      <c r="P87" s="50">
        <v>0</v>
      </c>
      <c r="Q87" s="50">
        <v>0</v>
      </c>
      <c r="R87" s="50">
        <v>0</v>
      </c>
      <c r="S87" s="45">
        <v>39819.485001327317</v>
      </c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ht="26.25" customHeight="1">
      <c r="A88" s="11" t="s">
        <v>256</v>
      </c>
      <c r="B88" s="12" t="s">
        <v>257</v>
      </c>
      <c r="C88" s="12" t="s">
        <v>50</v>
      </c>
      <c r="D88" s="53">
        <f>SUM('Izvori sredstava_22-27_pomoćno_'!L88+'Izvori sredstava_22-27_pomoćno_'!T88+'Izvori sredstava_22-27_pomoćno_'!AB88)</f>
        <v>0</v>
      </c>
      <c r="E88" s="53">
        <f>SUM('Izvori sredstava_22-27_pomoćno_'!M88+'Izvori sredstava_22-27_pomoćno_'!U88+'Izvori sredstava_22-27_pomoćno_'!AC88)</f>
        <v>0</v>
      </c>
      <c r="F88" s="53">
        <f>SUM('Izvori sredstava_22-27_pomoćno_'!N88+'Izvori sredstava_22-27_pomoćno_'!V88+'Izvori sredstava_22-27_pomoćno_'!AD88)</f>
        <v>33182.904167772766</v>
      </c>
      <c r="G88" s="53">
        <f>SUM('Izvori sredstava_22-27_pomoćno_'!O88+'Izvori sredstava_22-27_pomoćno_'!W88+'Izvori sredstava_22-27_pomoćno_'!AE88)</f>
        <v>23891.691000796389</v>
      </c>
      <c r="H88" s="53">
        <f>SUM('Izvori sredstava_22-27_pomoćno_'!P88+'Izvori sredstava_22-27_pomoćno_'!X88+'Izvori sredstava_22-27_pomoćno_'!AF88)</f>
        <v>0</v>
      </c>
      <c r="I88" s="53">
        <f>SUM('Izvori sredstava_22-27_pomoćno_'!Q88+'Izvori sredstava_22-27_pomoćno_'!Y88+'Izvori sredstava_22-27_pomoćno_'!AG88)</f>
        <v>0</v>
      </c>
      <c r="J88" s="53">
        <f>SUM('Izvori sredstava_22-27_pomoćno_'!R88+'Izvori sredstava_22-27_pomoćno_'!Z88+'Izvori sredstava_22-27_pomoćno_'!AH88)</f>
        <v>0</v>
      </c>
      <c r="K88" s="45">
        <f>SUM('Izvori sredstava_22-27_pomoćno_'!S88+'Izvori sredstava_22-27_pomoćno_'!AA88+'Izvori sredstava_22-27_pomoćno_'!AI88)</f>
        <v>57074.595168569154</v>
      </c>
      <c r="L88" s="50">
        <v>0</v>
      </c>
      <c r="M88" s="50">
        <v>0</v>
      </c>
      <c r="N88" s="50">
        <v>33182.904167772766</v>
      </c>
      <c r="O88" s="50">
        <v>23891.691000796389</v>
      </c>
      <c r="P88" s="50">
        <v>0</v>
      </c>
      <c r="Q88" s="50">
        <v>0</v>
      </c>
      <c r="R88" s="50">
        <v>0</v>
      </c>
      <c r="S88" s="45">
        <v>57074.595168569154</v>
      </c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9" ht="26.25" customHeight="1">
      <c r="A89" s="43" t="s">
        <v>258</v>
      </c>
      <c r="B89" s="43" t="s">
        <v>259</v>
      </c>
      <c r="C89" s="43" t="s">
        <v>18</v>
      </c>
      <c r="D89" s="44">
        <f>SUM('Izvori sredstava_22-27_pomoćno_'!L89+'Izvori sredstava_22-27_pomoćno_'!T89+'Izvori sredstava_22-27_pomoćno_'!AB89)</f>
        <v>0</v>
      </c>
      <c r="E89" s="44">
        <f>SUM('Izvori sredstava_22-27_pomoćno_'!M89+'Izvori sredstava_22-27_pomoćno_'!U89+'Izvori sredstava_22-27_pomoćno_'!AC89)</f>
        <v>0</v>
      </c>
      <c r="F89" s="44">
        <f>SUM('Izvori sredstava_22-27_pomoćno_'!N89+'Izvori sredstava_22-27_pomoćno_'!V89+'Izvori sredstava_22-27_pomoćno_'!AD89)</f>
        <v>746349.88054154499</v>
      </c>
      <c r="G89" s="44">
        <f>SUM('Izvori sredstava_22-27_pomoćno_'!O89+'Izvori sredstava_22-27_pomoćno_'!W89+'Izvori sredstava_22-27_pomoćno_'!AE89)</f>
        <v>0</v>
      </c>
      <c r="H89" s="44">
        <f>SUM('Izvori sredstava_22-27_pomoćno_'!P89+'Izvori sredstava_22-27_pomoćno_'!X89+'Izvori sredstava_22-27_pomoćno_'!AF89)</f>
        <v>0</v>
      </c>
      <c r="I89" s="44">
        <f>SUM('Izvori sredstava_22-27_pomoćno_'!Q89+'Izvori sredstava_22-27_pomoćno_'!Y89+'Izvori sredstava_22-27_pomoćno_'!AG89)</f>
        <v>0</v>
      </c>
      <c r="J89" s="44">
        <f>SUM('Izvori sredstava_22-27_pomoćno_'!R89+'Izvori sredstava_22-27_pomoćno_'!Z89+'Izvori sredstava_22-27_pomoćno_'!AH89)</f>
        <v>0</v>
      </c>
      <c r="K89" s="45">
        <f>SUM('Izvori sredstava_22-27_pomoćno_'!S89+'Izvori sredstava_22-27_pomoćno_'!AA89+'Izvori sredstava_22-27_pomoćno_'!AI89)</f>
        <v>746349.88054154499</v>
      </c>
      <c r="L89" s="44">
        <v>0</v>
      </c>
      <c r="M89" s="44">
        <v>0</v>
      </c>
      <c r="N89" s="44">
        <v>201884.78895672952</v>
      </c>
      <c r="O89" s="44">
        <v>0</v>
      </c>
      <c r="P89" s="44">
        <v>0</v>
      </c>
      <c r="Q89" s="44">
        <v>0</v>
      </c>
      <c r="R89" s="44">
        <v>0</v>
      </c>
      <c r="S89" s="45">
        <v>201884.78895672952</v>
      </c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1:39" ht="26.25" customHeight="1">
      <c r="A90" s="46" t="s">
        <v>267</v>
      </c>
      <c r="B90" s="46" t="s">
        <v>268</v>
      </c>
      <c r="C90" s="46" t="s">
        <v>18</v>
      </c>
      <c r="D90" s="45">
        <f>SUM('Izvori sredstava_22-27_pomoćno_'!L90+'Izvori sredstava_22-27_pomoćno_'!T90+'Izvori sredstava_22-27_pomoćno_'!AB90)</f>
        <v>0</v>
      </c>
      <c r="E90" s="45">
        <f>SUM('Izvori sredstava_22-27_pomoćno_'!M90+'Izvori sredstava_22-27_pomoćno_'!U90+'Izvori sredstava_22-27_pomoćno_'!AC90)</f>
        <v>0</v>
      </c>
      <c r="F90" s="45">
        <f>SUM('Izvori sredstava_22-27_pomoćno_'!N90+'Izvori sredstava_22-27_pomoćno_'!V90+'Izvori sredstava_22-27_pomoćno_'!AD90)</f>
        <v>746349.88054154499</v>
      </c>
      <c r="G90" s="45">
        <f>SUM('Izvori sredstava_22-27_pomoćno_'!O90+'Izvori sredstava_22-27_pomoćno_'!W90+'Izvori sredstava_22-27_pomoćno_'!AE90)</f>
        <v>0</v>
      </c>
      <c r="H90" s="45">
        <f>SUM('Izvori sredstava_22-27_pomoćno_'!P90+'Izvori sredstava_22-27_pomoćno_'!X90+'Izvori sredstava_22-27_pomoćno_'!AF90)</f>
        <v>0</v>
      </c>
      <c r="I90" s="45">
        <f>SUM('Izvori sredstava_22-27_pomoćno_'!Q90+'Izvori sredstava_22-27_pomoćno_'!Y90+'Izvori sredstava_22-27_pomoćno_'!AG90)</f>
        <v>0</v>
      </c>
      <c r="J90" s="45">
        <f>SUM('Izvori sredstava_22-27_pomoćno_'!R90+'Izvori sredstava_22-27_pomoćno_'!Z90+'Izvori sredstava_22-27_pomoćno_'!AH90)</f>
        <v>0</v>
      </c>
      <c r="K90" s="45">
        <f>SUM('Izvori sredstava_22-27_pomoćno_'!S90+'Izvori sredstava_22-27_pomoćno_'!AA90+'Izvori sredstava_22-27_pomoćno_'!AI90)</f>
        <v>746349.88054154499</v>
      </c>
      <c r="L90" s="45">
        <v>0</v>
      </c>
      <c r="M90" s="45">
        <v>0</v>
      </c>
      <c r="N90" s="45">
        <v>201884.78895672952</v>
      </c>
      <c r="O90" s="45">
        <v>0</v>
      </c>
      <c r="P90" s="45">
        <v>0</v>
      </c>
      <c r="Q90" s="45">
        <v>0</v>
      </c>
      <c r="R90" s="45">
        <v>0</v>
      </c>
      <c r="S90" s="49">
        <v>201884.78895672952</v>
      </c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  <row r="91" spans="1:39" ht="26.25" customHeight="1">
      <c r="A91" s="11" t="s">
        <v>274</v>
      </c>
      <c r="B91" s="14" t="s">
        <v>275</v>
      </c>
      <c r="C91" s="12" t="s">
        <v>36</v>
      </c>
      <c r="D91" s="53">
        <f>SUM('Izvori sredstava_22-27_pomoćno_'!L91+'Izvori sredstava_22-27_pomoćno_'!T91+'Izvori sredstava_22-27_pomoćno_'!AB91)</f>
        <v>0</v>
      </c>
      <c r="E91" s="53">
        <f>SUM('Izvori sredstava_22-27_pomoćno_'!M91+'Izvori sredstava_22-27_pomoćno_'!U91+'Izvori sredstava_22-27_pomoćno_'!AC91)</f>
        <v>0</v>
      </c>
      <c r="F91" s="53">
        <f>SUM('Izvori sredstava_22-27_pomoćno_'!N91+'Izvori sredstava_22-27_pomoćno_'!V91+'Izvori sredstava_22-27_pomoćno_'!AD91)</f>
        <v>7963.8970002654632</v>
      </c>
      <c r="G91" s="53">
        <f>SUM('Izvori sredstava_22-27_pomoćno_'!O91+'Izvori sredstava_22-27_pomoćno_'!W91+'Izvori sredstava_22-27_pomoćno_'!AE91)</f>
        <v>0</v>
      </c>
      <c r="H91" s="53">
        <f>SUM('Izvori sredstava_22-27_pomoćno_'!P91+'Izvori sredstava_22-27_pomoćno_'!X91+'Izvori sredstava_22-27_pomoćno_'!AF91)</f>
        <v>0</v>
      </c>
      <c r="I91" s="53">
        <f>SUM('Izvori sredstava_22-27_pomoćno_'!Q91+'Izvori sredstava_22-27_pomoćno_'!Y91+'Izvori sredstava_22-27_pomoćno_'!AG91)</f>
        <v>0</v>
      </c>
      <c r="J91" s="53">
        <f>SUM('Izvori sredstava_22-27_pomoćno_'!R91+'Izvori sredstava_22-27_pomoćno_'!Z91+'Izvori sredstava_22-27_pomoćno_'!AH91)</f>
        <v>0</v>
      </c>
      <c r="K91" s="45">
        <f>SUM('Izvori sredstava_22-27_pomoćno_'!S91+'Izvori sredstava_22-27_pomoćno_'!AA91+'Izvori sredstava_22-27_pomoćno_'!AI91)</f>
        <v>7963.8970002654632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45">
        <v>0</v>
      </c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</row>
    <row r="92" spans="1:39" ht="26.25" customHeight="1">
      <c r="A92" s="11" t="s">
        <v>276</v>
      </c>
      <c r="B92" s="12" t="s">
        <v>277</v>
      </c>
      <c r="C92" s="11" t="s">
        <v>127</v>
      </c>
      <c r="D92" s="53">
        <f>SUM('Izvori sredstava_22-27_pomoćno_'!L92+'Izvori sredstava_22-27_pomoćno_'!T92+'Izvori sredstava_22-27_pomoćno_'!AB92)</f>
        <v>0</v>
      </c>
      <c r="E92" s="53">
        <f>SUM('Izvori sredstava_22-27_pomoćno_'!M92+'Izvori sredstava_22-27_pomoćno_'!U92+'Izvori sredstava_22-27_pomoćno_'!AC92)</f>
        <v>0</v>
      </c>
      <c r="F92" s="53">
        <f>SUM('Izvori sredstava_22-27_pomoćno_'!N92+'Izvori sredstava_22-27_pomoćno_'!V92+'Izvori sredstava_22-27_pomoćno_'!AD92)</f>
        <v>2389.1691000796391</v>
      </c>
      <c r="G92" s="53">
        <f>SUM('Izvori sredstava_22-27_pomoćno_'!O92+'Izvori sredstava_22-27_pomoćno_'!W92+'Izvori sredstava_22-27_pomoćno_'!AE92)</f>
        <v>0</v>
      </c>
      <c r="H92" s="53">
        <f>SUM('Izvori sredstava_22-27_pomoćno_'!P92+'Izvori sredstava_22-27_pomoćno_'!X92+'Izvori sredstava_22-27_pomoćno_'!AF92)</f>
        <v>0</v>
      </c>
      <c r="I92" s="53">
        <f>SUM('Izvori sredstava_22-27_pomoćno_'!Q92+'Izvori sredstava_22-27_pomoćno_'!Y92+'Izvori sredstava_22-27_pomoćno_'!AG92)</f>
        <v>0</v>
      </c>
      <c r="J92" s="53">
        <f>SUM('Izvori sredstava_22-27_pomoćno_'!R92+'Izvori sredstava_22-27_pomoćno_'!Z92+'Izvori sredstava_22-27_pomoćno_'!AH92)</f>
        <v>0</v>
      </c>
      <c r="K92" s="45">
        <f>SUM('Izvori sredstava_22-27_pomoćno_'!S92+'Izvori sredstava_22-27_pomoćno_'!AA92+'Izvori sredstava_22-27_pomoćno_'!AI92)</f>
        <v>2389.1691000796391</v>
      </c>
      <c r="L92" s="50">
        <v>0</v>
      </c>
      <c r="M92" s="50">
        <v>0</v>
      </c>
      <c r="N92" s="50">
        <v>796.38970002654639</v>
      </c>
      <c r="O92" s="50">
        <v>0</v>
      </c>
      <c r="P92" s="50">
        <v>0</v>
      </c>
      <c r="Q92" s="50">
        <v>0</v>
      </c>
      <c r="R92" s="50">
        <v>0</v>
      </c>
      <c r="S92" s="45">
        <v>796.38970002654639</v>
      </c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</row>
    <row r="93" spans="1:39" ht="26.25" customHeight="1">
      <c r="A93" s="11" t="s">
        <v>278</v>
      </c>
      <c r="B93" s="12" t="s">
        <v>277</v>
      </c>
      <c r="C93" s="11" t="s">
        <v>55</v>
      </c>
      <c r="D93" s="53">
        <f>SUM('Izvori sredstava_22-27_pomoćno_'!L93+'Izvori sredstava_22-27_pomoćno_'!T93+'Izvori sredstava_22-27_pomoćno_'!AB93)</f>
        <v>0</v>
      </c>
      <c r="E93" s="53">
        <f>SUM('Izvori sredstava_22-27_pomoćno_'!M93+'Izvori sredstava_22-27_pomoćno_'!U93+'Izvori sredstava_22-27_pomoćno_'!AC93)</f>
        <v>0</v>
      </c>
      <c r="F93" s="53">
        <f>SUM('Izvori sredstava_22-27_pomoćno_'!N93+'Izvori sredstava_22-27_pomoćno_'!V93+'Izvori sredstava_22-27_pomoćno_'!AD93)</f>
        <v>199097.42500663659</v>
      </c>
      <c r="G93" s="53">
        <f>SUM('Izvori sredstava_22-27_pomoćno_'!O93+'Izvori sredstava_22-27_pomoćno_'!W93+'Izvori sredstava_22-27_pomoćno_'!AE93)</f>
        <v>0</v>
      </c>
      <c r="H93" s="53">
        <f>SUM('Izvori sredstava_22-27_pomoćno_'!P93+'Izvori sredstava_22-27_pomoćno_'!X93+'Izvori sredstava_22-27_pomoćno_'!AF93)</f>
        <v>0</v>
      </c>
      <c r="I93" s="53">
        <f>SUM('Izvori sredstava_22-27_pomoćno_'!Q93+'Izvori sredstava_22-27_pomoćno_'!Y93+'Izvori sredstava_22-27_pomoćno_'!AG93)</f>
        <v>0</v>
      </c>
      <c r="J93" s="53">
        <f>SUM('Izvori sredstava_22-27_pomoćno_'!R93+'Izvori sredstava_22-27_pomoćno_'!Z93+'Izvori sredstava_22-27_pomoćno_'!AH93)</f>
        <v>0</v>
      </c>
      <c r="K93" s="45">
        <f>SUM('Izvori sredstava_22-27_pomoćno_'!S93+'Izvori sredstava_22-27_pomoćno_'!AA93+'Izvori sredstava_22-27_pomoćno_'!AI93)</f>
        <v>199097.42500663659</v>
      </c>
      <c r="L93" s="50">
        <v>0</v>
      </c>
      <c r="M93" s="50">
        <v>0</v>
      </c>
      <c r="N93" s="50">
        <v>66365.808335545531</v>
      </c>
      <c r="O93" s="50">
        <v>0</v>
      </c>
      <c r="P93" s="50">
        <v>0</v>
      </c>
      <c r="Q93" s="50">
        <v>0</v>
      </c>
      <c r="R93" s="50">
        <v>0</v>
      </c>
      <c r="S93" s="45">
        <v>66365.808335545531</v>
      </c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</row>
    <row r="94" spans="1:39" ht="26.25" customHeight="1">
      <c r="A94" s="11" t="s">
        <v>279</v>
      </c>
      <c r="B94" s="14" t="s">
        <v>280</v>
      </c>
      <c r="C94" s="11" t="s">
        <v>127</v>
      </c>
      <c r="D94" s="53">
        <f>SUM('Izvori sredstava_22-27_pomoćno_'!L94+'Izvori sredstava_22-27_pomoćno_'!T94+'Izvori sredstava_22-27_pomoćno_'!AB94)</f>
        <v>0</v>
      </c>
      <c r="E94" s="53">
        <f>SUM('Izvori sredstava_22-27_pomoćno_'!M94+'Izvori sredstava_22-27_pomoćno_'!U94+'Izvori sredstava_22-27_pomoćno_'!AC94)</f>
        <v>0</v>
      </c>
      <c r="F94" s="53">
        <f>SUM('Izvori sredstava_22-27_pomoćno_'!N94+'Izvori sredstava_22-27_pomoćno_'!V94+'Izvori sredstava_22-27_pomoćno_'!AD94)</f>
        <v>5972.9227501990972</v>
      </c>
      <c r="G94" s="53">
        <f>SUM('Izvori sredstava_22-27_pomoćno_'!O94+'Izvori sredstava_22-27_pomoćno_'!W94+'Izvori sredstava_22-27_pomoćno_'!AE94)</f>
        <v>0</v>
      </c>
      <c r="H94" s="53">
        <f>SUM('Izvori sredstava_22-27_pomoćno_'!P94+'Izvori sredstava_22-27_pomoćno_'!X94+'Izvori sredstava_22-27_pomoćno_'!AF94)</f>
        <v>0</v>
      </c>
      <c r="I94" s="53">
        <f>SUM('Izvori sredstava_22-27_pomoćno_'!Q94+'Izvori sredstava_22-27_pomoćno_'!Y94+'Izvori sredstava_22-27_pomoćno_'!AG94)</f>
        <v>0</v>
      </c>
      <c r="J94" s="53">
        <f>SUM('Izvori sredstava_22-27_pomoćno_'!R94+'Izvori sredstava_22-27_pomoćno_'!Z94+'Izvori sredstava_22-27_pomoćno_'!AH94)</f>
        <v>0</v>
      </c>
      <c r="K94" s="45">
        <f>SUM('Izvori sredstava_22-27_pomoćno_'!S94+'Izvori sredstava_22-27_pomoćno_'!AA94+'Izvori sredstava_22-27_pomoćno_'!AI94)</f>
        <v>5972.9227501990972</v>
      </c>
      <c r="L94" s="50">
        <v>0</v>
      </c>
      <c r="M94" s="50">
        <v>0</v>
      </c>
      <c r="N94" s="50">
        <v>1990.9742500663658</v>
      </c>
      <c r="O94" s="50">
        <v>0</v>
      </c>
      <c r="P94" s="50">
        <v>0</v>
      </c>
      <c r="Q94" s="50">
        <v>0</v>
      </c>
      <c r="R94" s="50">
        <v>0</v>
      </c>
      <c r="S94" s="45">
        <v>1990.9742500663658</v>
      </c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</row>
    <row r="95" spans="1:39" ht="26.25" customHeight="1">
      <c r="A95" s="11" t="s">
        <v>281</v>
      </c>
      <c r="B95" s="14" t="s">
        <v>280</v>
      </c>
      <c r="C95" s="11" t="s">
        <v>55</v>
      </c>
      <c r="D95" s="53">
        <f>SUM('Izvori sredstava_22-27_pomoćno_'!L95+'Izvori sredstava_22-27_pomoćno_'!T95+'Izvori sredstava_22-27_pomoćno_'!AB95)</f>
        <v>0</v>
      </c>
      <c r="E95" s="53">
        <f>SUM('Izvori sredstava_22-27_pomoćno_'!M95+'Izvori sredstava_22-27_pomoćno_'!U95+'Izvori sredstava_22-27_pomoćno_'!AC95)</f>
        <v>0</v>
      </c>
      <c r="F95" s="53">
        <f>SUM('Izvori sredstava_22-27_pomoćno_'!N95+'Izvori sredstava_22-27_pomoćno_'!V95+'Izvori sredstava_22-27_pomoćno_'!AD95)</f>
        <v>530926.46668436425</v>
      </c>
      <c r="G95" s="53">
        <f>SUM('Izvori sredstava_22-27_pomoćno_'!O95+'Izvori sredstava_22-27_pomoćno_'!W95+'Izvori sredstava_22-27_pomoćno_'!AE95)</f>
        <v>0</v>
      </c>
      <c r="H95" s="53">
        <f>SUM('Izvori sredstava_22-27_pomoćno_'!P95+'Izvori sredstava_22-27_pomoćno_'!X95+'Izvori sredstava_22-27_pomoćno_'!AF95)</f>
        <v>0</v>
      </c>
      <c r="I95" s="53">
        <f>SUM('Izvori sredstava_22-27_pomoćno_'!Q95+'Izvori sredstava_22-27_pomoćno_'!Y95+'Izvori sredstava_22-27_pomoćno_'!AG95)</f>
        <v>0</v>
      </c>
      <c r="J95" s="53">
        <f>SUM('Izvori sredstava_22-27_pomoćno_'!R95+'Izvori sredstava_22-27_pomoćno_'!Z95+'Izvori sredstava_22-27_pomoćno_'!AH95)</f>
        <v>0</v>
      </c>
      <c r="K95" s="45">
        <f>SUM('Izvori sredstava_22-27_pomoćno_'!S95+'Izvori sredstava_22-27_pomoćno_'!AA95+'Izvori sredstava_22-27_pomoćno_'!AI95)</f>
        <v>530926.46668436425</v>
      </c>
      <c r="L95" s="50">
        <v>0</v>
      </c>
      <c r="M95" s="50">
        <v>0</v>
      </c>
      <c r="N95" s="50">
        <v>132731.61667109106</v>
      </c>
      <c r="O95" s="50">
        <v>0</v>
      </c>
      <c r="P95" s="50">
        <v>0</v>
      </c>
      <c r="Q95" s="50">
        <v>0</v>
      </c>
      <c r="R95" s="50">
        <v>0</v>
      </c>
      <c r="S95" s="45">
        <v>132731.61667109106</v>
      </c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</row>
    <row r="96" spans="1:39" ht="26.25" customHeight="1">
      <c r="A96" s="43" t="s">
        <v>282</v>
      </c>
      <c r="B96" s="43" t="s">
        <v>283</v>
      </c>
      <c r="C96" s="43" t="s">
        <v>18</v>
      </c>
      <c r="D96" s="44">
        <f>SUM('Izvori sredstava_22-27_pomoćno_'!L96+'Izvori sredstava_22-27_pomoćno_'!T96+'Izvori sredstava_22-27_pomoćno_'!AB96)</f>
        <v>3319883.1961773294</v>
      </c>
      <c r="E96" s="44">
        <f>SUM('Izvori sredstava_22-27_pomoćno_'!M96+'Izvori sredstava_22-27_pomoćno_'!U96+'Izvori sredstava_22-27_pomoćno_'!AC96)</f>
        <v>92912.131669763738</v>
      </c>
      <c r="F96" s="44">
        <f>SUM('Izvori sredstava_22-27_pomoćno_'!N96+'Izvori sredstava_22-27_pomoćno_'!V96+'Izvori sredstava_22-27_pomoćno_'!AD96)</f>
        <v>2927188.7443589065</v>
      </c>
      <c r="G96" s="44">
        <f>SUM('Izvori sredstava_22-27_pomoćno_'!O96+'Izvori sredstava_22-27_pomoćno_'!W96+'Izvori sredstava_22-27_pomoćno_'!AE96)</f>
        <v>12288078.550570749</v>
      </c>
      <c r="H96" s="44">
        <f>SUM('Izvori sredstava_22-27_pomoćno_'!P96+'Izvori sredstava_22-27_pomoćno_'!X96+'Izvori sredstava_22-27_pomoćno_'!AF96)</f>
        <v>0</v>
      </c>
      <c r="I96" s="44">
        <f>SUM('Izvori sredstava_22-27_pomoćno_'!Q96+'Izvori sredstava_22-27_pomoćno_'!Y96+'Izvori sredstava_22-27_pomoćno_'!AG96)</f>
        <v>1614281.9219538094</v>
      </c>
      <c r="J96" s="44">
        <f>SUM('Izvori sredstava_22-27_pomoćno_'!R96+'Izvori sredstava_22-27_pomoćno_'!Z96+'Izvori sredstava_22-27_pomoćno_'!AH96)</f>
        <v>67958.587735598616</v>
      </c>
      <c r="K96" s="45">
        <f>SUM('Izvori sredstava_22-27_pomoćno_'!S96+'Izvori sredstava_22-27_pomoćno_'!AA96+'Izvori sredstava_22-27_pomoćno_'!AI96)</f>
        <v>20310303.132466156</v>
      </c>
      <c r="L96" s="44">
        <v>2895142.0228298381</v>
      </c>
      <c r="M96" s="44">
        <v>39819.485001327317</v>
      </c>
      <c r="N96" s="44">
        <v>1588299.7079904436</v>
      </c>
      <c r="O96" s="44">
        <v>9022166.1799840741</v>
      </c>
      <c r="P96" s="44">
        <v>0</v>
      </c>
      <c r="Q96" s="44">
        <v>1435094.2394478365</v>
      </c>
      <c r="R96" s="44">
        <v>67958.587735598616</v>
      </c>
      <c r="S96" s="45">
        <v>15048480.222989118</v>
      </c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</row>
    <row r="97" spans="1:39" ht="26.25" customHeight="1">
      <c r="A97" s="46" t="s">
        <v>291</v>
      </c>
      <c r="B97" s="46" t="s">
        <v>292</v>
      </c>
      <c r="C97" s="46" t="s">
        <v>18</v>
      </c>
      <c r="D97" s="45">
        <f>SUM('Izvori sredstava_22-27_pomoćno_'!L97+'Izvori sredstava_22-27_pomoćno_'!T97+'Izvori sredstava_22-27_pomoćno_'!AB97)</f>
        <v>132731.61667109106</v>
      </c>
      <c r="E97" s="45">
        <f>SUM('Izvori sredstava_22-27_pomoćno_'!M97+'Izvori sredstava_22-27_pomoćno_'!U97+'Izvori sredstava_22-27_pomoćno_'!AC97)</f>
        <v>0</v>
      </c>
      <c r="F97" s="45">
        <f>SUM('Izvori sredstava_22-27_pomoćno_'!N97+'Izvori sredstava_22-27_pomoćno_'!V97+'Izvori sredstava_22-27_pomoćno_'!AD97)</f>
        <v>352693.1245022564</v>
      </c>
      <c r="G97" s="45">
        <f>SUM('Izvori sredstava_22-27_pomoćno_'!O97+'Izvori sredstava_22-27_pomoćno_'!W97+'Izvori sredstava_22-27_pomoćno_'!AE97)</f>
        <v>798431.61667109106</v>
      </c>
      <c r="H97" s="45">
        <f>SUM('Izvori sredstava_22-27_pomoćno_'!P97+'Izvori sredstava_22-27_pomoćno_'!X97+'Izvori sredstava_22-27_pomoćno_'!AF97)</f>
        <v>0</v>
      </c>
      <c r="I97" s="45">
        <f>SUM('Izvori sredstava_22-27_pomoćno_'!Q97+'Izvori sredstava_22-27_pomoćno_'!Y97+'Izvori sredstava_22-27_pomoćno_'!AG97)</f>
        <v>0</v>
      </c>
      <c r="J97" s="45">
        <f>SUM('Izvori sredstava_22-27_pomoćno_'!R97+'Izvori sredstava_22-27_pomoćno_'!Z97+'Izvori sredstava_22-27_pomoćno_'!AH97)</f>
        <v>0</v>
      </c>
      <c r="K97" s="45">
        <f>SUM('Izvori sredstava_22-27_pomoćno_'!S97+'Izvori sredstava_22-27_pomoćno_'!AA97+'Izvori sredstava_22-27_pomoćno_'!AI97)</f>
        <v>1283856.3578444384</v>
      </c>
      <c r="L97" s="45">
        <v>132731.61667109106</v>
      </c>
      <c r="M97" s="45">
        <v>0</v>
      </c>
      <c r="N97" s="45">
        <v>22564.37483408548</v>
      </c>
      <c r="O97" s="45">
        <v>132731.61667109106</v>
      </c>
      <c r="P97" s="45">
        <v>0</v>
      </c>
      <c r="Q97" s="45">
        <v>0</v>
      </c>
      <c r="R97" s="45">
        <v>0</v>
      </c>
      <c r="S97" s="49">
        <v>288027.60817626759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ht="26.25" customHeight="1">
      <c r="A98" s="11" t="s">
        <v>295</v>
      </c>
      <c r="B98" s="14" t="s">
        <v>296</v>
      </c>
      <c r="C98" s="11" t="s">
        <v>161</v>
      </c>
      <c r="D98" s="53">
        <f>SUM('Izvori sredstava_22-27_pomoćno_'!L98+'Izvori sredstava_22-27_pomoćno_'!T98+'Izvori sredstava_22-27_pomoćno_'!AB98)</f>
        <v>0</v>
      </c>
      <c r="E98" s="53">
        <f>SUM('Izvori sredstava_22-27_pomoćno_'!M98+'Izvori sredstava_22-27_pomoćno_'!U98+'Izvori sredstava_22-27_pomoćno_'!AC98)</f>
        <v>0</v>
      </c>
      <c r="F98" s="53">
        <f>SUM('Izvori sredstava_22-27_pomoćno_'!N98+'Izvori sredstava_22-27_pomoćno_'!V98+'Izvori sredstava_22-27_pomoćno_'!AD98)</f>
        <v>0</v>
      </c>
      <c r="G98" s="53">
        <f>SUM('Izvori sredstava_22-27_pomoćno_'!O98+'Izvori sredstava_22-27_pomoćno_'!W98+'Izvori sredstava_22-27_pomoćno_'!AE98)</f>
        <v>0</v>
      </c>
      <c r="H98" s="53">
        <f>SUM('Izvori sredstava_22-27_pomoćno_'!P98+'Izvori sredstava_22-27_pomoćno_'!X98+'Izvori sredstava_22-27_pomoćno_'!AF98)</f>
        <v>0</v>
      </c>
      <c r="I98" s="53">
        <f>SUM('Izvori sredstava_22-27_pomoćno_'!Q98+'Izvori sredstava_22-27_pomoćno_'!Y98+'Izvori sredstava_22-27_pomoćno_'!AG98)</f>
        <v>0</v>
      </c>
      <c r="J98" s="53">
        <f>SUM('Izvori sredstava_22-27_pomoćno_'!R98+'Izvori sredstava_22-27_pomoćno_'!Z98+'Izvori sredstava_22-27_pomoćno_'!AH98)</f>
        <v>0</v>
      </c>
      <c r="K98" s="45">
        <f>SUM('Izvori sredstava_22-27_pomoćno_'!S98+'Izvori sredstava_22-27_pomoćno_'!AA98+'Izvori sredstava_22-27_pomoćno_'!AI98)</f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45">
        <v>0</v>
      </c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1:39" ht="26.25" customHeight="1">
      <c r="A99" s="11" t="s">
        <v>297</v>
      </c>
      <c r="B99" s="14" t="s">
        <v>298</v>
      </c>
      <c r="C99" s="12" t="s">
        <v>36</v>
      </c>
      <c r="D99" s="53">
        <f>SUM('Izvori sredstava_22-27_pomoćno_'!L99+'Izvori sredstava_22-27_pomoćno_'!T99+'Izvori sredstava_22-27_pomoćno_'!AB99)</f>
        <v>0</v>
      </c>
      <c r="E99" s="53">
        <f>SUM('Izvori sredstava_22-27_pomoćno_'!M99+'Izvori sredstava_22-27_pomoćno_'!U99+'Izvori sredstava_22-27_pomoćno_'!AC99)</f>
        <v>0</v>
      </c>
      <c r="F99" s="53">
        <f>SUM('Izvori sredstava_22-27_pomoćno_'!N99+'Izvori sredstava_22-27_pomoćno_'!V99+'Izvori sredstava_22-27_pomoćno_'!AD99)</f>
        <v>19909.742500663659</v>
      </c>
      <c r="G99" s="53">
        <f>SUM('Izvori sredstava_22-27_pomoćno_'!O99+'Izvori sredstava_22-27_pomoćno_'!W99+'Izvori sredstava_22-27_pomoćno_'!AE99)</f>
        <v>0</v>
      </c>
      <c r="H99" s="53">
        <f>SUM('Izvori sredstava_22-27_pomoćno_'!P99+'Izvori sredstava_22-27_pomoćno_'!X99+'Izvori sredstava_22-27_pomoćno_'!AF99)</f>
        <v>0</v>
      </c>
      <c r="I99" s="53">
        <f>SUM('Izvori sredstava_22-27_pomoćno_'!Q99+'Izvori sredstava_22-27_pomoćno_'!Y99+'Izvori sredstava_22-27_pomoćno_'!AG99)</f>
        <v>0</v>
      </c>
      <c r="J99" s="53">
        <f>SUM('Izvori sredstava_22-27_pomoćno_'!R99+'Izvori sredstava_22-27_pomoćno_'!Z99+'Izvori sredstava_22-27_pomoćno_'!AH99)</f>
        <v>0</v>
      </c>
      <c r="K99" s="45">
        <f>SUM('Izvori sredstava_22-27_pomoćno_'!S99+'Izvori sredstava_22-27_pomoćno_'!AA99+'Izvori sredstava_22-27_pomoćno_'!AI99)</f>
        <v>19909.742500663659</v>
      </c>
      <c r="L99" s="50">
        <v>0</v>
      </c>
      <c r="M99" s="50">
        <v>0</v>
      </c>
      <c r="N99" s="50">
        <v>6636.5808335545526</v>
      </c>
      <c r="O99" s="50">
        <v>0</v>
      </c>
      <c r="P99" s="50">
        <v>0</v>
      </c>
      <c r="Q99" s="50">
        <v>0</v>
      </c>
      <c r="R99" s="50">
        <v>0</v>
      </c>
      <c r="S99" s="45">
        <v>6636.5808335545526</v>
      </c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1:39" ht="26.25" customHeight="1">
      <c r="A100" s="11" t="s">
        <v>299</v>
      </c>
      <c r="B100" s="14" t="s">
        <v>298</v>
      </c>
      <c r="C100" s="11" t="s">
        <v>55</v>
      </c>
      <c r="D100" s="53">
        <f>SUM('Izvori sredstava_22-27_pomoćno_'!L100+'Izvori sredstava_22-27_pomoćno_'!T100+'Izvori sredstava_22-27_pomoćno_'!AB100)</f>
        <v>0</v>
      </c>
      <c r="E100" s="53">
        <f>SUM('Izvori sredstava_22-27_pomoćno_'!M100+'Izvori sredstava_22-27_pomoćno_'!U100+'Izvori sredstava_22-27_pomoćno_'!AC100)</f>
        <v>0</v>
      </c>
      <c r="F100" s="53">
        <f>SUM('Izvori sredstava_22-27_pomoćno_'!N100+'Izvori sredstava_22-27_pomoćno_'!V100+'Izvori sredstava_22-27_pomoćno_'!AD100)</f>
        <v>7963.8970002654623</v>
      </c>
      <c r="G100" s="53">
        <f>SUM('Izvori sredstava_22-27_pomoćno_'!O100+'Izvori sredstava_22-27_pomoćno_'!W100+'Izvori sredstava_22-27_pomoćno_'!AE100)</f>
        <v>0</v>
      </c>
      <c r="H100" s="53">
        <f>SUM('Izvori sredstava_22-27_pomoćno_'!P100+'Izvori sredstava_22-27_pomoćno_'!X100+'Izvori sredstava_22-27_pomoćno_'!AF100)</f>
        <v>0</v>
      </c>
      <c r="I100" s="53">
        <f>SUM('Izvori sredstava_22-27_pomoćno_'!Q100+'Izvori sredstava_22-27_pomoćno_'!Y100+'Izvori sredstava_22-27_pomoćno_'!AG100)</f>
        <v>0</v>
      </c>
      <c r="J100" s="53">
        <f>SUM('Izvori sredstava_22-27_pomoćno_'!R100+'Izvori sredstava_22-27_pomoćno_'!Z100+'Izvori sredstava_22-27_pomoćno_'!AH100)</f>
        <v>0</v>
      </c>
      <c r="K100" s="45">
        <f>SUM('Izvori sredstava_22-27_pomoćno_'!S100+'Izvori sredstava_22-27_pomoćno_'!AA100+'Izvori sredstava_22-27_pomoćno_'!AI100)</f>
        <v>7963.8970002654623</v>
      </c>
      <c r="L100" s="50">
        <v>0</v>
      </c>
      <c r="M100" s="50">
        <v>0</v>
      </c>
      <c r="N100" s="50">
        <v>2654.6323334218209</v>
      </c>
      <c r="O100" s="50">
        <v>0</v>
      </c>
      <c r="P100" s="50">
        <v>0</v>
      </c>
      <c r="Q100" s="50">
        <v>0</v>
      </c>
      <c r="R100" s="50">
        <v>0</v>
      </c>
      <c r="S100" s="45">
        <v>2654.6323334218209</v>
      </c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  <row r="101" spans="1:39" ht="26.25" customHeight="1">
      <c r="A101" s="11" t="s">
        <v>300</v>
      </c>
      <c r="B101" s="11" t="s">
        <v>301</v>
      </c>
      <c r="C101" s="11" t="s">
        <v>55</v>
      </c>
      <c r="D101" s="53">
        <f>SUM('Izvori sredstava_22-27_pomoćno_'!L101+'Izvori sredstava_22-27_pomoćno_'!T101+'Izvori sredstava_22-27_pomoćno_'!AB101)</f>
        <v>0</v>
      </c>
      <c r="E101" s="53">
        <f>SUM('Izvori sredstava_22-27_pomoćno_'!M101+'Izvori sredstava_22-27_pomoćno_'!U101+'Izvori sredstava_22-27_pomoćno_'!AC101)</f>
        <v>0</v>
      </c>
      <c r="F101" s="53">
        <f>SUM('Izvori sredstava_22-27_pomoćno_'!N101+'Izvori sredstava_22-27_pomoćno_'!V101+'Izvori sredstava_22-27_pomoćno_'!AD101)</f>
        <v>39819.485001327317</v>
      </c>
      <c r="G101" s="53">
        <f>SUM('Izvori sredstava_22-27_pomoćno_'!O101+'Izvori sredstava_22-27_pomoćno_'!W101+'Izvori sredstava_22-27_pomoćno_'!AE101)</f>
        <v>0</v>
      </c>
      <c r="H101" s="53">
        <f>SUM('Izvori sredstava_22-27_pomoćno_'!P101+'Izvori sredstava_22-27_pomoćno_'!X101+'Izvori sredstava_22-27_pomoćno_'!AF101)</f>
        <v>0</v>
      </c>
      <c r="I101" s="53">
        <f>SUM('Izvori sredstava_22-27_pomoćno_'!Q101+'Izvori sredstava_22-27_pomoćno_'!Y101+'Izvori sredstava_22-27_pomoćno_'!AG101)</f>
        <v>0</v>
      </c>
      <c r="J101" s="53">
        <f>SUM('Izvori sredstava_22-27_pomoćno_'!R101+'Izvori sredstava_22-27_pomoćno_'!Z101+'Izvori sredstava_22-27_pomoćno_'!AH101)</f>
        <v>0</v>
      </c>
      <c r="K101" s="45">
        <f>SUM('Izvori sredstava_22-27_pomoćno_'!S101+'Izvori sredstava_22-27_pomoćno_'!AA101+'Izvori sredstava_22-27_pomoćno_'!AI101)</f>
        <v>39819.485001327317</v>
      </c>
      <c r="L101" s="50">
        <v>0</v>
      </c>
      <c r="M101" s="50">
        <v>0</v>
      </c>
      <c r="N101" s="50">
        <v>13273.161667109105</v>
      </c>
      <c r="O101" s="50">
        <v>0</v>
      </c>
      <c r="P101" s="50">
        <v>0</v>
      </c>
      <c r="Q101" s="50">
        <v>0</v>
      </c>
      <c r="R101" s="50">
        <v>0</v>
      </c>
      <c r="S101" s="45">
        <v>13273.161667109105</v>
      </c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</row>
    <row r="102" spans="1:39" ht="26.25" customHeight="1">
      <c r="A102" s="11" t="s">
        <v>302</v>
      </c>
      <c r="B102" s="12" t="s">
        <v>303</v>
      </c>
      <c r="C102" s="11" t="s">
        <v>246</v>
      </c>
      <c r="D102" s="53">
        <f>SUM('Izvori sredstava_22-27_pomoćno_'!L102+'Izvori sredstava_22-27_pomoćno_'!T102+'Izvori sredstava_22-27_pomoćno_'!AB102)</f>
        <v>132731.61667109106</v>
      </c>
      <c r="E102" s="53">
        <f>SUM('Izvori sredstava_22-27_pomoćno_'!M102+'Izvori sredstava_22-27_pomoćno_'!U102+'Izvori sredstava_22-27_pomoćno_'!AC102)</f>
        <v>0</v>
      </c>
      <c r="F102" s="53">
        <f>SUM('Izvori sredstava_22-27_pomoćno_'!N102+'Izvori sredstava_22-27_pomoćno_'!V102+'Izvori sredstava_22-27_pomoćno_'!AD102)</f>
        <v>0</v>
      </c>
      <c r="G102" s="53">
        <f>SUM('Izvori sredstava_22-27_pomoćno_'!O102+'Izvori sredstava_22-27_pomoćno_'!W102+'Izvori sredstava_22-27_pomoćno_'!AE102)</f>
        <v>132731.61667109106</v>
      </c>
      <c r="H102" s="53">
        <f>SUM('Izvori sredstava_22-27_pomoćno_'!P102+'Izvori sredstava_22-27_pomoćno_'!X102+'Izvori sredstava_22-27_pomoćno_'!AF102)</f>
        <v>0</v>
      </c>
      <c r="I102" s="53">
        <f>SUM('Izvori sredstava_22-27_pomoćno_'!Q102+'Izvori sredstava_22-27_pomoćno_'!Y102+'Izvori sredstava_22-27_pomoćno_'!AG102)</f>
        <v>0</v>
      </c>
      <c r="J102" s="53">
        <f>SUM('Izvori sredstava_22-27_pomoćno_'!R102+'Izvori sredstava_22-27_pomoćno_'!Z102+'Izvori sredstava_22-27_pomoćno_'!AH102)</f>
        <v>0</v>
      </c>
      <c r="K102" s="45">
        <f>SUM('Izvori sredstava_22-27_pomoćno_'!S102+'Izvori sredstava_22-27_pomoćno_'!AA102+'Izvori sredstava_22-27_pomoćno_'!AI102)</f>
        <v>265463.23334218212</v>
      </c>
      <c r="L102" s="50">
        <v>132731.61667109106</v>
      </c>
      <c r="M102" s="50">
        <v>0</v>
      </c>
      <c r="N102" s="50">
        <v>0</v>
      </c>
      <c r="O102" s="50">
        <v>132731.61667109106</v>
      </c>
      <c r="P102" s="50">
        <v>0</v>
      </c>
      <c r="Q102" s="50">
        <v>0</v>
      </c>
      <c r="R102" s="50">
        <v>0</v>
      </c>
      <c r="S102" s="45">
        <v>265463.23334218212</v>
      </c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</row>
    <row r="103" spans="1:39" ht="26.25" customHeight="1">
      <c r="A103" s="11" t="s">
        <v>304</v>
      </c>
      <c r="B103" s="11" t="s">
        <v>305</v>
      </c>
      <c r="C103" s="11" t="s">
        <v>55</v>
      </c>
      <c r="D103" s="53">
        <f>SUM('Izvori sredstava_22-27_pomoćno_'!L103+'Izvori sredstava_22-27_pomoćno_'!T103+'Izvori sredstava_22-27_pomoćno_'!AB103)</f>
        <v>0</v>
      </c>
      <c r="E103" s="53">
        <f>SUM('Izvori sredstava_22-27_pomoćno_'!M103+'Izvori sredstava_22-27_pomoćno_'!U103+'Izvori sredstava_22-27_pomoćno_'!AC103)</f>
        <v>0</v>
      </c>
      <c r="F103" s="53">
        <f>SUM('Izvori sredstava_22-27_pomoćno_'!N103+'Izvori sredstava_22-27_pomoćno_'!V103+'Izvori sredstava_22-27_pomoćno_'!AD103)</f>
        <v>285000</v>
      </c>
      <c r="G103" s="53">
        <f>SUM('Izvori sredstava_22-27_pomoćno_'!O103+'Izvori sredstava_22-27_pomoćno_'!W103+'Izvori sredstava_22-27_pomoćno_'!AE103)</f>
        <v>665700</v>
      </c>
      <c r="H103" s="53">
        <f>SUM('Izvori sredstava_22-27_pomoćno_'!P103+'Izvori sredstava_22-27_pomoćno_'!X103+'Izvori sredstava_22-27_pomoćno_'!AF103)</f>
        <v>0</v>
      </c>
      <c r="I103" s="53">
        <f>SUM('Izvori sredstava_22-27_pomoćno_'!Q103+'Izvori sredstava_22-27_pomoćno_'!Y103+'Izvori sredstava_22-27_pomoćno_'!AG103)</f>
        <v>0</v>
      </c>
      <c r="J103" s="53">
        <f>SUM('Izvori sredstava_22-27_pomoćno_'!R103+'Izvori sredstava_22-27_pomoćno_'!Z103+'Izvori sredstava_22-27_pomoćno_'!AH103)</f>
        <v>0</v>
      </c>
      <c r="K103" s="45">
        <f>SUM('Izvori sredstava_22-27_pomoćno_'!S103+'Izvori sredstava_22-27_pomoćno_'!AA103+'Izvori sredstava_22-27_pomoćno_'!AI103)</f>
        <v>950700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45">
        <v>0</v>
      </c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</row>
    <row r="104" spans="1:39" ht="26.25" customHeight="1">
      <c r="A104" s="46" t="s">
        <v>306</v>
      </c>
      <c r="B104" s="46" t="s">
        <v>307</v>
      </c>
      <c r="C104" s="46" t="s">
        <v>18</v>
      </c>
      <c r="D104" s="45">
        <f>SUM('Izvori sredstava_22-27_pomoćno_'!L104+'Izvori sredstava_22-27_pomoćno_'!T104+'Izvori sredstava_22-27_pomoćno_'!AB104)</f>
        <v>3187151.5795062385</v>
      </c>
      <c r="E104" s="45">
        <f>SUM('Izvori sredstava_22-27_pomoćno_'!M104+'Izvori sredstava_22-27_pomoćno_'!U104+'Izvori sredstava_22-27_pomoćno_'!AC104)</f>
        <v>92912.131669763738</v>
      </c>
      <c r="F104" s="45">
        <f>SUM('Izvori sredstava_22-27_pomoćno_'!N104+'Izvori sredstava_22-27_pomoćno_'!V104+'Izvori sredstava_22-27_pomoćno_'!AD104)</f>
        <v>2574495.61985665</v>
      </c>
      <c r="G104" s="45">
        <f>SUM('Izvori sredstava_22-27_pomoćno_'!O104+'Izvori sredstava_22-27_pomoćno_'!W104+'Izvori sredstava_22-27_pomoćno_'!AE104)</f>
        <v>11489646.933899656</v>
      </c>
      <c r="H104" s="45">
        <f>SUM('Izvori sredstava_22-27_pomoćno_'!P104+'Izvori sredstava_22-27_pomoćno_'!X104+'Izvori sredstava_22-27_pomoćno_'!AF104)</f>
        <v>0</v>
      </c>
      <c r="I104" s="45">
        <f>SUM('Izvori sredstava_22-27_pomoćno_'!Q104+'Izvori sredstava_22-27_pomoćno_'!Y104+'Izvori sredstava_22-27_pomoćno_'!AG104)</f>
        <v>1614281.9219538094</v>
      </c>
      <c r="J104" s="45">
        <f>SUM('Izvori sredstava_22-27_pomoćno_'!R104+'Izvori sredstava_22-27_pomoćno_'!Z104+'Izvori sredstava_22-27_pomoćno_'!AH104)</f>
        <v>67958.587735598616</v>
      </c>
      <c r="K104" s="45">
        <f>SUM('Izvori sredstava_22-27_pomoćno_'!S104+'Izvori sredstava_22-27_pomoćno_'!AA104+'Izvori sredstava_22-27_pomoćno_'!AI104)</f>
        <v>19026446.774621718</v>
      </c>
      <c r="L104" s="45">
        <v>2762410.4061587472</v>
      </c>
      <c r="M104" s="45">
        <v>39819.485001327317</v>
      </c>
      <c r="N104" s="45">
        <v>1565735.333156358</v>
      </c>
      <c r="O104" s="45">
        <v>8889434.5633129831</v>
      </c>
      <c r="P104" s="45">
        <v>0</v>
      </c>
      <c r="Q104" s="45">
        <v>1435094.2394478365</v>
      </c>
      <c r="R104" s="45">
        <v>67958.587735598616</v>
      </c>
      <c r="S104" s="49">
        <v>14760452.614812851</v>
      </c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</row>
    <row r="105" spans="1:39" ht="26.25" customHeight="1">
      <c r="A105" s="11" t="s">
        <v>310</v>
      </c>
      <c r="B105" s="12" t="s">
        <v>311</v>
      </c>
      <c r="C105" s="12" t="s">
        <v>36</v>
      </c>
      <c r="D105" s="53">
        <f>SUM('Izvori sredstava_22-27_pomoćno_'!L105+'Izvori sredstava_22-27_pomoćno_'!T105+'Izvori sredstava_22-27_pomoćno_'!AB105)</f>
        <v>132731.61667109106</v>
      </c>
      <c r="E105" s="53">
        <f>SUM('Izvori sredstava_22-27_pomoćno_'!M105+'Izvori sredstava_22-27_pomoćno_'!U105+'Izvori sredstava_22-27_pomoćno_'!AC105)</f>
        <v>0</v>
      </c>
      <c r="F105" s="53">
        <f>SUM('Izvori sredstava_22-27_pomoćno_'!N105+'Izvori sredstava_22-27_pomoćno_'!V105+'Izvori sredstava_22-27_pomoćno_'!AD105)</f>
        <v>132731.61667109106</v>
      </c>
      <c r="G105" s="53">
        <f>SUM('Izvori sredstava_22-27_pomoćno_'!O105+'Izvori sredstava_22-27_pomoćno_'!W105+'Izvori sredstava_22-27_pomoćno_'!AE105)</f>
        <v>1061852.9333687285</v>
      </c>
      <c r="H105" s="53">
        <f>SUM('Izvori sredstava_22-27_pomoćno_'!P105+'Izvori sredstava_22-27_pomoćno_'!X105+'Izvori sredstava_22-27_pomoćno_'!AF105)</f>
        <v>0</v>
      </c>
      <c r="I105" s="53">
        <f>SUM('Izvori sredstava_22-27_pomoćno_'!Q105+'Izvori sredstava_22-27_pomoćno_'!Y105+'Izvori sredstava_22-27_pomoćno_'!AG105)</f>
        <v>0</v>
      </c>
      <c r="J105" s="53">
        <f>SUM('Izvori sredstava_22-27_pomoćno_'!R105+'Izvori sredstava_22-27_pomoćno_'!Z105+'Izvori sredstava_22-27_pomoćno_'!AH105)</f>
        <v>0</v>
      </c>
      <c r="K105" s="45">
        <f>SUM('Izvori sredstava_22-27_pomoćno_'!S105+'Izvori sredstava_22-27_pomoćno_'!AA105+'Izvori sredstava_22-27_pomoćno_'!AI105)</f>
        <v>1327316.1667109106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45">
        <v>0</v>
      </c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</row>
    <row r="106" spans="1:39" ht="26.25" customHeight="1">
      <c r="A106" s="11" t="s">
        <v>312</v>
      </c>
      <c r="B106" s="12" t="s">
        <v>313</v>
      </c>
      <c r="C106" s="12" t="s">
        <v>42</v>
      </c>
      <c r="D106" s="53">
        <f>SUM('Izvori sredstava_22-27_pomoćno_'!L106+'Izvori sredstava_22-27_pomoćno_'!T106+'Izvori sredstava_22-27_pomoćno_'!AB106)</f>
        <v>0</v>
      </c>
      <c r="E106" s="53">
        <f>SUM('Izvori sredstava_22-27_pomoćno_'!M106+'Izvori sredstava_22-27_pomoćno_'!U106+'Izvori sredstava_22-27_pomoćno_'!AC106)</f>
        <v>0</v>
      </c>
      <c r="F106" s="53">
        <f>SUM('Izvori sredstava_22-27_pomoćno_'!N106+'Izvori sredstava_22-27_pomoćno_'!V106+'Izvori sredstava_22-27_pomoćno_'!AD106)</f>
        <v>66365.808335545531</v>
      </c>
      <c r="G106" s="53">
        <f>SUM('Izvori sredstava_22-27_pomoćno_'!O106+'Izvori sredstava_22-27_pomoćno_'!W106+'Izvori sredstava_22-27_pomoćno_'!AE106)</f>
        <v>0</v>
      </c>
      <c r="H106" s="53">
        <f>SUM('Izvori sredstava_22-27_pomoćno_'!P106+'Izvori sredstava_22-27_pomoćno_'!X106+'Izvori sredstava_22-27_pomoćno_'!AF106)</f>
        <v>0</v>
      </c>
      <c r="I106" s="53">
        <f>SUM('Izvori sredstava_22-27_pomoćno_'!Q106+'Izvori sredstava_22-27_pomoćno_'!Y106+'Izvori sredstava_22-27_pomoćno_'!AG106)</f>
        <v>0</v>
      </c>
      <c r="J106" s="53">
        <f>SUM('Izvori sredstava_22-27_pomoćno_'!R106+'Izvori sredstava_22-27_pomoćno_'!Z106+'Izvori sredstava_22-27_pomoćno_'!AH106)</f>
        <v>0</v>
      </c>
      <c r="K106" s="45">
        <f>SUM('Izvori sredstava_22-27_pomoćno_'!S106+'Izvori sredstava_22-27_pomoćno_'!AA106+'Izvori sredstava_22-27_pomoćno_'!AI106)</f>
        <v>66365.808335545531</v>
      </c>
      <c r="L106" s="50">
        <v>0</v>
      </c>
      <c r="M106" s="50">
        <v>0</v>
      </c>
      <c r="N106" s="50">
        <v>66365.808335545531</v>
      </c>
      <c r="O106" s="50">
        <v>0</v>
      </c>
      <c r="P106" s="50">
        <v>0</v>
      </c>
      <c r="Q106" s="50">
        <v>0</v>
      </c>
      <c r="R106" s="50">
        <v>0</v>
      </c>
      <c r="S106" s="45">
        <v>66365.808335545531</v>
      </c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</row>
    <row r="107" spans="1:39" ht="26.25" customHeight="1">
      <c r="A107" s="11" t="s">
        <v>314</v>
      </c>
      <c r="B107" s="12" t="s">
        <v>315</v>
      </c>
      <c r="C107" s="12" t="s">
        <v>42</v>
      </c>
      <c r="D107" s="53">
        <f>SUM('Izvori sredstava_22-27_pomoćno_'!L107+'Izvori sredstava_22-27_pomoćno_'!T107+'Izvori sredstava_22-27_pomoćno_'!AB107)</f>
        <v>0</v>
      </c>
      <c r="E107" s="53">
        <f>SUM('Izvori sredstava_22-27_pomoćno_'!M107+'Izvori sredstava_22-27_pomoćno_'!U107+'Izvori sredstava_22-27_pomoćno_'!AC107)</f>
        <v>0</v>
      </c>
      <c r="F107" s="53">
        <f>SUM('Izvori sredstava_22-27_pomoćno_'!N107+'Izvori sredstava_22-27_pomoćno_'!V107+'Izvori sredstava_22-27_pomoćno_'!AD107)</f>
        <v>7963.8970002654632</v>
      </c>
      <c r="G107" s="53">
        <f>SUM('Izvori sredstava_22-27_pomoćno_'!O107+'Izvori sredstava_22-27_pomoćno_'!W107+'Izvori sredstava_22-27_pomoćno_'!AE107)</f>
        <v>118131.13883727105</v>
      </c>
      <c r="H107" s="53">
        <f>SUM('Izvori sredstava_22-27_pomoćno_'!P107+'Izvori sredstava_22-27_pomoćno_'!X107+'Izvori sredstava_22-27_pomoćno_'!AF107)</f>
        <v>0</v>
      </c>
      <c r="I107" s="53">
        <f>SUM('Izvori sredstava_22-27_pomoćno_'!Q107+'Izvori sredstava_22-27_pomoćno_'!Y107+'Izvori sredstava_22-27_pomoćno_'!AG107)</f>
        <v>0</v>
      </c>
      <c r="J107" s="53">
        <f>SUM('Izvori sredstava_22-27_pomoćno_'!R107+'Izvori sredstava_22-27_pomoćno_'!Z107+'Izvori sredstava_22-27_pomoćno_'!AH107)</f>
        <v>0</v>
      </c>
      <c r="K107" s="45">
        <f>SUM('Izvori sredstava_22-27_pomoćno_'!S107+'Izvori sredstava_22-27_pomoćno_'!AA107+'Izvori sredstava_22-27_pomoćno_'!AI107)</f>
        <v>126095.0358375365</v>
      </c>
      <c r="L107" s="50">
        <v>0</v>
      </c>
      <c r="M107" s="50">
        <v>0</v>
      </c>
      <c r="N107" s="50">
        <v>7963.8970002654632</v>
      </c>
      <c r="O107" s="50">
        <v>39819.485001327317</v>
      </c>
      <c r="P107" s="50">
        <v>0</v>
      </c>
      <c r="Q107" s="50">
        <v>0</v>
      </c>
      <c r="R107" s="50">
        <v>0</v>
      </c>
      <c r="S107" s="45">
        <v>47783.382001592778</v>
      </c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</row>
    <row r="108" spans="1:39" ht="26.25" customHeight="1">
      <c r="A108" s="11" t="s">
        <v>316</v>
      </c>
      <c r="B108" s="12" t="s">
        <v>317</v>
      </c>
      <c r="C108" s="12" t="s">
        <v>45</v>
      </c>
      <c r="D108" s="53">
        <f>SUM('Izvori sredstava_22-27_pomoćno_'!L108+'Izvori sredstava_22-27_pomoćno_'!T108+'Izvori sredstava_22-27_pomoćno_'!AB108)</f>
        <v>265463.23334218212</v>
      </c>
      <c r="E108" s="53">
        <f>SUM('Izvori sredstava_22-27_pomoćno_'!M108+'Izvori sredstava_22-27_pomoćno_'!U108+'Izvori sredstava_22-27_pomoćno_'!AC108)</f>
        <v>0</v>
      </c>
      <c r="F108" s="53">
        <f>SUM('Izvori sredstava_22-27_pomoćno_'!N108+'Izvori sredstava_22-27_pomoćno_'!V108+'Izvori sredstava_22-27_pomoćno_'!AD108)</f>
        <v>1194584.5500398194</v>
      </c>
      <c r="G108" s="53">
        <f>SUM('Izvori sredstava_22-27_pomoćno_'!O108+'Izvori sredstava_22-27_pomoćno_'!W108+'Izvori sredstava_22-27_pomoćno_'!AE108)</f>
        <v>1061852.9333687285</v>
      </c>
      <c r="H108" s="53">
        <f>SUM('Izvori sredstava_22-27_pomoćno_'!P108+'Izvori sredstava_22-27_pomoćno_'!X108+'Izvori sredstava_22-27_pomoćno_'!AF108)</f>
        <v>0</v>
      </c>
      <c r="I108" s="53">
        <f>SUM('Izvori sredstava_22-27_pomoćno_'!Q108+'Izvori sredstava_22-27_pomoćno_'!Y108+'Izvori sredstava_22-27_pomoćno_'!AG108)</f>
        <v>0</v>
      </c>
      <c r="J108" s="53">
        <f>SUM('Izvori sredstava_22-27_pomoćno_'!R108+'Izvori sredstava_22-27_pomoćno_'!Z108+'Izvori sredstava_22-27_pomoćno_'!AH108)</f>
        <v>0</v>
      </c>
      <c r="K108" s="45">
        <f>SUM('Izvori sredstava_22-27_pomoćno_'!S108+'Izvori sredstava_22-27_pomoćno_'!AA108+'Izvori sredstava_22-27_pomoćno_'!AI108)</f>
        <v>2521900.7167507303</v>
      </c>
      <c r="L108" s="50">
        <v>0</v>
      </c>
      <c r="M108" s="50">
        <v>0</v>
      </c>
      <c r="N108" s="50">
        <v>464560.65834881872</v>
      </c>
      <c r="O108" s="50">
        <v>0</v>
      </c>
      <c r="P108" s="50">
        <v>0</v>
      </c>
      <c r="Q108" s="50">
        <v>0</v>
      </c>
      <c r="R108" s="50">
        <v>0</v>
      </c>
      <c r="S108" s="45">
        <v>464560.65834881872</v>
      </c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</row>
    <row r="109" spans="1:39" ht="26.25" customHeight="1">
      <c r="A109" s="11" t="s">
        <v>318</v>
      </c>
      <c r="B109" s="12" t="s">
        <v>319</v>
      </c>
      <c r="C109" s="12" t="s">
        <v>200</v>
      </c>
      <c r="D109" s="53">
        <f>SUM('Izvori sredstava_22-27_pomoćno_'!L109+'Izvori sredstava_22-27_pomoćno_'!T109+'Izvori sredstava_22-27_pomoćno_'!AB109)</f>
        <v>1327316.1667109106</v>
      </c>
      <c r="E109" s="53">
        <f>SUM('Izvori sredstava_22-27_pomoćno_'!M109+'Izvori sredstava_22-27_pomoćno_'!U109+'Izvori sredstava_22-27_pomoćno_'!AC109)</f>
        <v>0</v>
      </c>
      <c r="F109" s="53">
        <f>SUM('Izvori sredstava_22-27_pomoćno_'!N109+'Izvori sredstava_22-27_pomoćno_'!V109+'Izvori sredstava_22-27_pomoćno_'!AD109)</f>
        <v>238916.91000796392</v>
      </c>
      <c r="G109" s="53">
        <f>SUM('Izvori sredstava_22-27_pomoćno_'!O109+'Izvori sredstava_22-27_pomoćno_'!W109+'Izvori sredstava_22-27_pomoćno_'!AE109)</f>
        <v>0</v>
      </c>
      <c r="H109" s="53">
        <f>SUM('Izvori sredstava_22-27_pomoćno_'!P109+'Izvori sredstava_22-27_pomoćno_'!X109+'Izvori sredstava_22-27_pomoćno_'!AF109)</f>
        <v>0</v>
      </c>
      <c r="I109" s="53">
        <f>SUM('Izvori sredstava_22-27_pomoćno_'!Q109+'Izvori sredstava_22-27_pomoćno_'!Y109+'Izvori sredstava_22-27_pomoćno_'!AG109)</f>
        <v>0</v>
      </c>
      <c r="J109" s="53">
        <f>SUM('Izvori sredstava_22-27_pomoćno_'!R109+'Izvori sredstava_22-27_pomoćno_'!Z109+'Izvori sredstava_22-27_pomoćno_'!AH109)</f>
        <v>0</v>
      </c>
      <c r="K109" s="45">
        <f>SUM('Izvori sredstava_22-27_pomoćno_'!S109+'Izvori sredstava_22-27_pomoćno_'!AA109+'Izvori sredstava_22-27_pomoćno_'!AI109)</f>
        <v>1566233.0767188745</v>
      </c>
      <c r="L109" s="50">
        <v>1327316.1667109106</v>
      </c>
      <c r="M109" s="50">
        <v>0</v>
      </c>
      <c r="N109" s="50">
        <v>238916.91000796392</v>
      </c>
      <c r="O109" s="50">
        <v>0</v>
      </c>
      <c r="P109" s="50">
        <v>0</v>
      </c>
      <c r="Q109" s="50">
        <v>0</v>
      </c>
      <c r="R109" s="50">
        <v>0</v>
      </c>
      <c r="S109" s="45">
        <v>1566233.0767188745</v>
      </c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</row>
    <row r="110" spans="1:39" ht="26.25" customHeight="1">
      <c r="A110" s="11" t="s">
        <v>320</v>
      </c>
      <c r="B110" s="12" t="s">
        <v>321</v>
      </c>
      <c r="C110" s="12" t="s">
        <v>50</v>
      </c>
      <c r="D110" s="53">
        <f>SUM('Izvori sredstava_22-27_pomoćno_'!L110+'Izvori sredstava_22-27_pomoćno_'!T110+'Izvori sredstava_22-27_pomoćno_'!AB110)</f>
        <v>0</v>
      </c>
      <c r="E110" s="53">
        <f>SUM('Izvori sredstava_22-27_pomoćno_'!M110+'Izvori sredstava_22-27_pomoćno_'!U110+'Izvori sredstava_22-27_pomoćno_'!AC110)</f>
        <v>79638.970002654634</v>
      </c>
      <c r="F110" s="53">
        <f>SUM('Izvori sredstava_22-27_pomoćno_'!N110+'Izvori sredstava_22-27_pomoćno_'!V110+'Izvori sredstava_22-27_pomoćno_'!AD110)</f>
        <v>199097.42500663659</v>
      </c>
      <c r="G110" s="53">
        <f>SUM('Izvori sredstava_22-27_pomoćno_'!O110+'Izvori sredstava_22-27_pomoćno_'!W110+'Izvori sredstava_22-27_pomoćno_'!AE110)</f>
        <v>0</v>
      </c>
      <c r="H110" s="53">
        <f>SUM('Izvori sredstava_22-27_pomoćno_'!P110+'Izvori sredstava_22-27_pomoćno_'!X110+'Izvori sredstava_22-27_pomoćno_'!AF110)</f>
        <v>0</v>
      </c>
      <c r="I110" s="53">
        <f>SUM('Izvori sredstava_22-27_pomoćno_'!Q110+'Izvori sredstava_22-27_pomoćno_'!Y110+'Izvori sredstava_22-27_pomoćno_'!AG110)</f>
        <v>0</v>
      </c>
      <c r="J110" s="53">
        <f>SUM('Izvori sredstava_22-27_pomoćno_'!R110+'Izvori sredstava_22-27_pomoćno_'!Z110+'Izvori sredstava_22-27_pomoćno_'!AH110)</f>
        <v>0</v>
      </c>
      <c r="K110" s="45">
        <f>SUM('Izvori sredstava_22-27_pomoćno_'!S110+'Izvori sredstava_22-27_pomoćno_'!AA110+'Izvori sredstava_22-27_pomoćno_'!AI110)</f>
        <v>278736.39500929124</v>
      </c>
      <c r="L110" s="50">
        <v>0</v>
      </c>
      <c r="M110" s="50">
        <v>39819.485001327317</v>
      </c>
      <c r="N110" s="50">
        <v>92912.131669763738</v>
      </c>
      <c r="O110" s="50">
        <v>0</v>
      </c>
      <c r="P110" s="50">
        <v>0</v>
      </c>
      <c r="Q110" s="50">
        <v>0</v>
      </c>
      <c r="R110" s="50">
        <v>0</v>
      </c>
      <c r="S110" s="45">
        <v>132731.61667109106</v>
      </c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</row>
    <row r="111" spans="1:39" ht="26.25" customHeight="1">
      <c r="A111" s="11" t="s">
        <v>322</v>
      </c>
      <c r="B111" s="12" t="s">
        <v>323</v>
      </c>
      <c r="C111" s="12" t="s">
        <v>55</v>
      </c>
      <c r="D111" s="53">
        <f>SUM('Izvori sredstava_22-27_pomoćno_'!L111+'Izvori sredstava_22-27_pomoćno_'!T111+'Izvori sredstava_22-27_pomoćno_'!AB111)</f>
        <v>1435094.2394478365</v>
      </c>
      <c r="E111" s="53">
        <f>SUM('Izvori sredstava_22-27_pomoćno_'!M111+'Izvori sredstava_22-27_pomoćno_'!U111+'Izvori sredstava_22-27_pomoćno_'!AC111)</f>
        <v>0</v>
      </c>
      <c r="F111" s="53">
        <f>SUM('Izvori sredstava_22-27_pomoćno_'!N111+'Izvori sredstava_22-27_pomoćno_'!V111+'Izvori sredstava_22-27_pomoćno_'!AD111)</f>
        <v>650915.84815503052</v>
      </c>
      <c r="G111" s="53">
        <f>SUM('Izvori sredstava_22-27_pomoćno_'!O111+'Izvori sredstava_22-27_pomoćno_'!W111+'Izvori sredstava_22-27_pomoćno_'!AE111)</f>
        <v>8796522.4316432178</v>
      </c>
      <c r="H111" s="53">
        <f>SUM('Izvori sredstava_22-27_pomoćno_'!P111+'Izvori sredstava_22-27_pomoćno_'!X111+'Izvori sredstava_22-27_pomoćno_'!AF111)</f>
        <v>0</v>
      </c>
      <c r="I111" s="53">
        <f>SUM('Izvori sredstava_22-27_pomoćno_'!Q111+'Izvori sredstava_22-27_pomoćno_'!Y111+'Izvori sredstava_22-27_pomoćno_'!AG111)</f>
        <v>1435094.2394478365</v>
      </c>
      <c r="J111" s="53">
        <f>SUM('Izvori sredstava_22-27_pomoćno_'!R111+'Izvori sredstava_22-27_pomoćno_'!Z111+'Izvori sredstava_22-27_pomoćno_'!AH111)</f>
        <v>0</v>
      </c>
      <c r="K111" s="45">
        <f>SUM('Izvori sredstava_22-27_pomoćno_'!S111+'Izvori sredstava_22-27_pomoćno_'!AA111+'Izvori sredstava_22-27_pomoćno_'!AI111)</f>
        <v>12317626.75869392</v>
      </c>
      <c r="L111" s="50">
        <v>1435094.2394478365</v>
      </c>
      <c r="M111" s="50">
        <v>0</v>
      </c>
      <c r="N111" s="50">
        <v>650915.84815503052</v>
      </c>
      <c r="O111" s="50">
        <v>8796522.4316432178</v>
      </c>
      <c r="P111" s="50">
        <v>0</v>
      </c>
      <c r="Q111" s="50">
        <v>1435094.2394478365</v>
      </c>
      <c r="R111" s="50">
        <v>0</v>
      </c>
      <c r="S111" s="45">
        <v>12317626.75869392</v>
      </c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</row>
    <row r="112" spans="1:39" ht="26.25" customHeight="1">
      <c r="A112" s="11" t="s">
        <v>324</v>
      </c>
      <c r="B112" s="12" t="s">
        <v>325</v>
      </c>
      <c r="C112" s="12" t="s">
        <v>55</v>
      </c>
      <c r="D112" s="53">
        <f>SUM('Izvori sredstava_22-27_pomoćno_'!L112+'Izvori sredstava_22-27_pomoćno_'!T112+'Izvori sredstava_22-27_pomoćno_'!AB112)</f>
        <v>0</v>
      </c>
      <c r="E112" s="53">
        <f>SUM('Izvori sredstava_22-27_pomoćno_'!M112+'Izvori sredstava_22-27_pomoćno_'!U112+'Izvori sredstava_22-27_pomoćno_'!AC112)</f>
        <v>0</v>
      </c>
      <c r="F112" s="53">
        <f>SUM('Izvori sredstava_22-27_pomoćno_'!N112+'Izvori sredstava_22-27_pomoćno_'!V112+'Izvori sredstava_22-27_pomoćno_'!AD112)</f>
        <v>0</v>
      </c>
      <c r="G112" s="53">
        <f>SUM('Izvori sredstava_22-27_pomoćno_'!O112+'Izvori sredstava_22-27_pomoćno_'!W112+'Izvori sredstava_22-27_pomoćno_'!AE112)</f>
        <v>0</v>
      </c>
      <c r="H112" s="53">
        <f>SUM('Izvori sredstava_22-27_pomoćno_'!P112+'Izvori sredstava_22-27_pomoćno_'!X112+'Izvori sredstava_22-27_pomoćno_'!AF112)</f>
        <v>0</v>
      </c>
      <c r="I112" s="53">
        <f>SUM('Izvori sredstava_22-27_pomoćno_'!Q112+'Izvori sredstava_22-27_pomoćno_'!Y112+'Izvori sredstava_22-27_pomoćno_'!AG112)</f>
        <v>0</v>
      </c>
      <c r="J112" s="53">
        <f>SUM('Izvori sredstava_22-27_pomoćno_'!R112+'Izvori sredstava_22-27_pomoćno_'!Z112+'Izvori sredstava_22-27_pomoćno_'!AH112)</f>
        <v>0</v>
      </c>
      <c r="K112" s="45">
        <f>SUM('Izvori sredstava_22-27_pomoćno_'!S112+'Izvori sredstava_22-27_pomoćno_'!AA112+'Izvori sredstava_22-27_pomoćno_'!AI112)</f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45">
        <v>0</v>
      </c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</row>
    <row r="113" spans="1:39" ht="26.25" customHeight="1">
      <c r="A113" s="11" t="s">
        <v>326</v>
      </c>
      <c r="B113" s="12" t="s">
        <v>327</v>
      </c>
      <c r="C113" s="12" t="s">
        <v>55</v>
      </c>
      <c r="D113" s="53">
        <f>SUM('Izvori sredstava_22-27_pomoćno_'!L113+'Izvori sredstava_22-27_pomoćno_'!T113+'Izvori sredstava_22-27_pomoćno_'!AB113)</f>
        <v>0</v>
      </c>
      <c r="E113" s="53">
        <f>SUM('Izvori sredstava_22-27_pomoćno_'!M113+'Izvori sredstava_22-27_pomoćno_'!U113+'Izvori sredstava_22-27_pomoćno_'!AC113)</f>
        <v>0</v>
      </c>
      <c r="F113" s="53">
        <f>SUM('Izvori sredstava_22-27_pomoćno_'!N113+'Izvori sredstava_22-27_pomoćno_'!V113+'Izvori sredstava_22-27_pomoćno_'!AD113)</f>
        <v>6636.5808335545526</v>
      </c>
      <c r="G113" s="53">
        <f>SUM('Izvori sredstava_22-27_pomoćno_'!O113+'Izvori sredstava_22-27_pomoćno_'!W113+'Izvori sredstava_22-27_pomoćno_'!AE113)</f>
        <v>26546.32333421821</v>
      </c>
      <c r="H113" s="53">
        <f>SUM('Izvori sredstava_22-27_pomoćno_'!P113+'Izvori sredstava_22-27_pomoćno_'!X113+'Izvori sredstava_22-27_pomoćno_'!AF113)</f>
        <v>0</v>
      </c>
      <c r="I113" s="53">
        <f>SUM('Izvori sredstava_22-27_pomoćno_'!Q113+'Izvori sredstava_22-27_pomoćno_'!Y113+'Izvori sredstava_22-27_pomoćno_'!AG113)</f>
        <v>0</v>
      </c>
      <c r="J113" s="53">
        <f>SUM('Izvori sredstava_22-27_pomoćno_'!R113+'Izvori sredstava_22-27_pomoćno_'!Z113+'Izvori sredstava_22-27_pomoćno_'!AH113)</f>
        <v>0</v>
      </c>
      <c r="K113" s="45">
        <f>SUM('Izvori sredstava_22-27_pomoćno_'!S113+'Izvori sredstava_22-27_pomoćno_'!AA113+'Izvori sredstava_22-27_pomoćno_'!AI113)</f>
        <v>33182.904167772766</v>
      </c>
      <c r="L113" s="50">
        <v>0</v>
      </c>
      <c r="M113" s="50">
        <v>0</v>
      </c>
      <c r="N113" s="50">
        <v>6636.5808335545526</v>
      </c>
      <c r="O113" s="50">
        <v>26546.32333421821</v>
      </c>
      <c r="P113" s="50">
        <v>0</v>
      </c>
      <c r="Q113" s="50">
        <v>0</v>
      </c>
      <c r="R113" s="50">
        <v>0</v>
      </c>
      <c r="S113" s="45">
        <v>33182.904167772766</v>
      </c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</row>
    <row r="114" spans="1:39" ht="26.25" customHeight="1">
      <c r="A114" s="11" t="s">
        <v>328</v>
      </c>
      <c r="B114" s="12" t="s">
        <v>329</v>
      </c>
      <c r="C114" s="12" t="s">
        <v>330</v>
      </c>
      <c r="D114" s="53">
        <f>SUM('Izvori sredstava_22-27_pomoćno_'!L114+'Izvori sredstava_22-27_pomoćno_'!T114+'Izvori sredstava_22-27_pomoćno_'!AB114)</f>
        <v>0</v>
      </c>
      <c r="E114" s="53">
        <f>SUM('Izvori sredstava_22-27_pomoćno_'!M114+'Izvori sredstava_22-27_pomoćno_'!U114+'Izvori sredstava_22-27_pomoćno_'!AC114)</f>
        <v>0</v>
      </c>
      <c r="F114" s="53">
        <f>SUM('Izvori sredstava_22-27_pomoćno_'!N114+'Izvori sredstava_22-27_pomoćno_'!V114+'Izvori sredstava_22-27_pomoćno_'!AD114)</f>
        <v>19909.742500663659</v>
      </c>
      <c r="G114" s="53">
        <f>SUM('Izvori sredstava_22-27_pomoćno_'!O114+'Izvori sredstava_22-27_pomoćno_'!W114+'Izvori sredstava_22-27_pomoćno_'!AE114)</f>
        <v>0</v>
      </c>
      <c r="H114" s="53">
        <f>SUM('Izvori sredstava_22-27_pomoćno_'!P114+'Izvori sredstava_22-27_pomoćno_'!X114+'Izvori sredstava_22-27_pomoćno_'!AF114)</f>
        <v>0</v>
      </c>
      <c r="I114" s="53">
        <f>SUM('Izvori sredstava_22-27_pomoćno_'!Q114+'Izvori sredstava_22-27_pomoćno_'!Y114+'Izvori sredstava_22-27_pomoćno_'!AG114)</f>
        <v>179187.68250597295</v>
      </c>
      <c r="J114" s="53">
        <f>SUM('Izvori sredstava_22-27_pomoćno_'!R114+'Izvori sredstava_22-27_pomoćno_'!Z114+'Izvori sredstava_22-27_pomoćno_'!AH114)</f>
        <v>0</v>
      </c>
      <c r="K114" s="45">
        <f>SUM('Izvori sredstava_22-27_pomoćno_'!S114+'Izvori sredstava_22-27_pomoćno_'!AA114+'Izvori sredstava_22-27_pomoćno_'!AI114)</f>
        <v>199097.42500663659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45">
        <v>0</v>
      </c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</row>
    <row r="115" spans="1:39" ht="26.25" customHeight="1">
      <c r="A115" s="11" t="s">
        <v>331</v>
      </c>
      <c r="B115" s="14" t="s">
        <v>332</v>
      </c>
      <c r="C115" s="12" t="s">
        <v>55</v>
      </c>
      <c r="D115" s="53">
        <f>SUM('Izvori sredstava_22-27_pomoćno_'!L115+'Izvori sredstava_22-27_pomoćno_'!T115+'Izvori sredstava_22-27_pomoćno_'!AB115)</f>
        <v>0</v>
      </c>
      <c r="E115" s="53">
        <f>SUM('Izvori sredstava_22-27_pomoćno_'!M115+'Izvori sredstava_22-27_pomoćno_'!U115+'Izvori sredstava_22-27_pomoćno_'!AC115)</f>
        <v>0</v>
      </c>
      <c r="F115" s="53">
        <f>SUM('Izvori sredstava_22-27_pomoćno_'!N115+'Izvori sredstava_22-27_pomoćno_'!V115+'Izvori sredstava_22-27_pomoćno_'!AD115)</f>
        <v>13837.271037961244</v>
      </c>
      <c r="G115" s="53">
        <f>SUM('Izvori sredstava_22-27_pomoćno_'!O115+'Izvori sredstava_22-27_pomoćno_'!W115+'Izvori sredstava_22-27_pomoćno_'!AE115)</f>
        <v>0</v>
      </c>
      <c r="H115" s="53">
        <f>SUM('Izvori sredstava_22-27_pomoćno_'!P115+'Izvori sredstava_22-27_pomoćno_'!X115+'Izvori sredstava_22-27_pomoćno_'!AF115)</f>
        <v>0</v>
      </c>
      <c r="I115" s="53">
        <f>SUM('Izvori sredstava_22-27_pomoćno_'!Q115+'Izvori sredstava_22-27_pomoćno_'!Y115+'Izvori sredstava_22-27_pomoćno_'!AG115)</f>
        <v>0</v>
      </c>
      <c r="J115" s="53">
        <f>SUM('Izvori sredstava_22-27_pomoćno_'!R115+'Izvori sredstava_22-27_pomoćno_'!Z115+'Izvori sredstava_22-27_pomoćno_'!AH115)</f>
        <v>0</v>
      </c>
      <c r="K115" s="45">
        <f>SUM('Izvori sredstava_22-27_pomoćno_'!S115+'Izvori sredstava_22-27_pomoćno_'!AA115+'Izvori sredstava_22-27_pomoćno_'!AI115)</f>
        <v>13837.271037961244</v>
      </c>
      <c r="L115" s="50">
        <v>0</v>
      </c>
      <c r="M115" s="50">
        <v>0</v>
      </c>
      <c r="N115" s="50">
        <v>13837.271037961244</v>
      </c>
      <c r="O115" s="50">
        <v>0</v>
      </c>
      <c r="P115" s="50">
        <v>0</v>
      </c>
      <c r="Q115" s="50">
        <v>0</v>
      </c>
      <c r="R115" s="50">
        <v>0</v>
      </c>
      <c r="S115" s="45">
        <v>13837.271037961244</v>
      </c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</row>
    <row r="116" spans="1:39" ht="26.25" customHeight="1">
      <c r="A116" s="11" t="s">
        <v>333</v>
      </c>
      <c r="B116" s="12" t="s">
        <v>334</v>
      </c>
      <c r="C116" s="12" t="s">
        <v>55</v>
      </c>
      <c r="D116" s="53">
        <f>SUM('Izvori sredstava_22-27_pomoćno_'!L116+'Izvori sredstava_22-27_pomoćno_'!T116+'Izvori sredstava_22-27_pomoćno_'!AB116)</f>
        <v>0</v>
      </c>
      <c r="E116" s="53">
        <f>SUM('Izvori sredstava_22-27_pomoćno_'!M116+'Izvori sredstava_22-27_pomoćno_'!U116+'Izvori sredstava_22-27_pomoćno_'!AC116)</f>
        <v>0</v>
      </c>
      <c r="F116" s="53">
        <f>SUM('Izvori sredstava_22-27_pomoćno_'!N116+'Izvori sredstava_22-27_pomoćno_'!V116+'Izvori sredstava_22-27_pomoćno_'!AD116)</f>
        <v>30262.808601008761</v>
      </c>
      <c r="G116" s="53">
        <f>SUM('Izvori sredstava_22-27_pomoćno_'!O116+'Izvori sredstava_22-27_pomoćno_'!W116+'Izvori sredstava_22-27_pomoćno_'!AE116)</f>
        <v>318555.88001061854</v>
      </c>
      <c r="H116" s="53">
        <f>SUM('Izvori sredstava_22-27_pomoćno_'!P116+'Izvori sredstava_22-27_pomoćno_'!X116+'Izvori sredstava_22-27_pomoćno_'!AF116)</f>
        <v>0</v>
      </c>
      <c r="I116" s="53">
        <f>SUM('Izvori sredstava_22-27_pomoćno_'!Q116+'Izvori sredstava_22-27_pomoćno_'!Y116+'Izvori sredstava_22-27_pomoćno_'!AG116)</f>
        <v>0</v>
      </c>
      <c r="J116" s="53">
        <f>SUM('Izvori sredstava_22-27_pomoćno_'!R116+'Izvori sredstava_22-27_pomoćno_'!Z116+'Izvori sredstava_22-27_pomoćno_'!AH116)</f>
        <v>67958.587735598616</v>
      </c>
      <c r="K116" s="45">
        <f>SUM('Izvori sredstava_22-27_pomoćno_'!S116+'Izvori sredstava_22-27_pomoćno_'!AA116+'Izvori sredstava_22-27_pomoćno_'!AI116)</f>
        <v>416777.27634722588</v>
      </c>
      <c r="L116" s="50">
        <v>0</v>
      </c>
      <c r="M116" s="50">
        <v>0</v>
      </c>
      <c r="N116" s="50">
        <v>23626.227767454209</v>
      </c>
      <c r="O116" s="50">
        <v>26546.32333421821</v>
      </c>
      <c r="P116" s="50">
        <v>0</v>
      </c>
      <c r="Q116" s="50">
        <v>0</v>
      </c>
      <c r="R116" s="50">
        <v>67958.587735598616</v>
      </c>
      <c r="S116" s="45">
        <v>118131.13883727104</v>
      </c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</row>
    <row r="117" spans="1:39" ht="26.25" customHeight="1">
      <c r="A117" s="12" t="s">
        <v>335</v>
      </c>
      <c r="B117" s="12" t="s">
        <v>336</v>
      </c>
      <c r="C117" s="11" t="s">
        <v>55</v>
      </c>
      <c r="D117" s="53">
        <f>SUM('Izvori sredstava_22-27_pomoćno_'!L117+'Izvori sredstava_22-27_pomoćno_'!T117+'Izvori sredstava_22-27_pomoćno_'!AB117)</f>
        <v>26546.32333421821</v>
      </c>
      <c r="E117" s="53">
        <f>SUM('Izvori sredstava_22-27_pomoćno_'!M117+'Izvori sredstava_22-27_pomoćno_'!U117+'Izvori sredstava_22-27_pomoćno_'!AC117)</f>
        <v>13273.161667109105</v>
      </c>
      <c r="F117" s="53">
        <f>SUM('Izvori sredstava_22-27_pomoćno_'!N117+'Izvori sredstava_22-27_pomoćno_'!V117+'Izvori sredstava_22-27_pomoćno_'!AD117)</f>
        <v>13273.161667109105</v>
      </c>
      <c r="G117" s="53">
        <f>SUM('Izvori sredstava_22-27_pomoćno_'!O117+'Izvori sredstava_22-27_pomoćno_'!W117+'Izvori sredstava_22-27_pomoćno_'!AE117)</f>
        <v>106185.29333687284</v>
      </c>
      <c r="H117" s="53">
        <f>SUM('Izvori sredstava_22-27_pomoćno_'!P117+'Izvori sredstava_22-27_pomoćno_'!X117+'Izvori sredstava_22-27_pomoćno_'!AF117)</f>
        <v>0</v>
      </c>
      <c r="I117" s="53">
        <f>SUM('Izvori sredstava_22-27_pomoćno_'!Q117+'Izvori sredstava_22-27_pomoćno_'!Y117+'Izvori sredstava_22-27_pomoćno_'!AG117)</f>
        <v>0</v>
      </c>
      <c r="J117" s="53">
        <f>SUM('Izvori sredstava_22-27_pomoćno_'!R117+'Izvori sredstava_22-27_pomoćno_'!Z117+'Izvori sredstava_22-27_pomoćno_'!AH117)</f>
        <v>0</v>
      </c>
      <c r="K117" s="45">
        <f>SUM('Izvori sredstava_22-27_pomoćno_'!S117+'Izvori sredstava_22-27_pomoćno_'!AA117+'Izvori sredstava_22-27_pomoćno_'!AI117)</f>
        <v>159277.94000530927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45">
        <v>0</v>
      </c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</row>
    <row r="118" spans="1:39" ht="26.25" customHeight="1">
      <c r="A118" s="12" t="s">
        <v>337</v>
      </c>
      <c r="B118" s="12" t="s">
        <v>338</v>
      </c>
      <c r="C118" s="12" t="s">
        <v>39</v>
      </c>
      <c r="D118" s="53">
        <f>SUM('Izvori sredstava_22-27_pomoćno_'!L118+'Izvori sredstava_22-27_pomoćno_'!T118+'Izvori sredstava_22-27_pomoćno_'!AB118)</f>
        <v>0</v>
      </c>
      <c r="E118" s="53">
        <f>SUM('Izvori sredstava_22-27_pomoćno_'!M118+'Izvori sredstava_22-27_pomoćno_'!U118+'Izvori sredstava_22-27_pomoćno_'!AC118)</f>
        <v>0</v>
      </c>
      <c r="F118" s="53">
        <f>SUM('Izvori sredstava_22-27_pomoćno_'!N118+'Izvori sredstava_22-27_pomoćno_'!V118+'Izvori sredstava_22-27_pomoćno_'!AD118)</f>
        <v>0</v>
      </c>
      <c r="G118" s="53">
        <f>SUM('Izvori sredstava_22-27_pomoćno_'!O118+'Izvori sredstava_22-27_pomoćno_'!W118+'Izvori sredstava_22-27_pomoćno_'!AE118)</f>
        <v>0</v>
      </c>
      <c r="H118" s="53">
        <f>SUM('Izvori sredstava_22-27_pomoćno_'!P118+'Izvori sredstava_22-27_pomoćno_'!X118+'Izvori sredstava_22-27_pomoćno_'!AF118)</f>
        <v>0</v>
      </c>
      <c r="I118" s="53">
        <f>SUM('Izvori sredstava_22-27_pomoćno_'!Q118+'Izvori sredstava_22-27_pomoćno_'!Y118+'Izvori sredstava_22-27_pomoćno_'!AG118)</f>
        <v>0</v>
      </c>
      <c r="J118" s="53">
        <f>SUM('Izvori sredstava_22-27_pomoćno_'!R118+'Izvori sredstava_22-27_pomoćno_'!Z118+'Izvori sredstava_22-27_pomoćno_'!AH118)</f>
        <v>0</v>
      </c>
      <c r="K118" s="45">
        <f>SUM('Izvori sredstava_22-27_pomoćno_'!S118+'Izvori sredstava_22-27_pomoćno_'!AA118+'Izvori sredstava_22-27_pomoćno_'!AI118)</f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45">
        <v>0</v>
      </c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</row>
    <row r="119" spans="1:39" ht="26.25" customHeight="1">
      <c r="A119" s="43" t="s">
        <v>339</v>
      </c>
      <c r="B119" s="43" t="s">
        <v>340</v>
      </c>
      <c r="C119" s="43" t="s">
        <v>18</v>
      </c>
      <c r="D119" s="44">
        <f>SUM('Izvori sredstava_22-27_pomoćno_'!L119+'Izvori sredstava_22-27_pomoćno_'!T119+'Izvori sredstava_22-27_pomoćno_'!AB119)</f>
        <v>82293.602336076452</v>
      </c>
      <c r="E119" s="44">
        <f>SUM('Izvori sredstava_22-27_pomoćno_'!M119+'Izvori sredstava_22-27_pomoćno_'!U119+'Izvori sredstava_22-27_pomoćno_'!AC119)</f>
        <v>26546.32333421821</v>
      </c>
      <c r="F119" s="44">
        <f>SUM('Izvori sredstava_22-27_pomoćno_'!N119+'Izvori sredstava_22-27_pomoćno_'!V119+'Izvori sredstava_22-27_pomoćno_'!AD119)</f>
        <v>1892515.82501991</v>
      </c>
      <c r="G119" s="44">
        <f>SUM('Izvori sredstava_22-27_pomoćno_'!O119+'Izvori sredstava_22-27_pomoćno_'!W119+'Izvori sredstava_22-27_pomoćno_'!AE119)</f>
        <v>5741068.1316803824</v>
      </c>
      <c r="H119" s="44">
        <f>SUM('Izvori sredstava_22-27_pomoćno_'!P119+'Izvori sredstava_22-27_pomoćno_'!X119+'Izvori sredstava_22-27_pomoćno_'!AF119)</f>
        <v>3956600.12</v>
      </c>
      <c r="I119" s="44">
        <f>SUM('Izvori sredstava_22-27_pomoćno_'!Q119+'Izvori sredstava_22-27_pomoćno_'!Y119+'Izvori sredstava_22-27_pomoćno_'!AG119)</f>
        <v>0</v>
      </c>
      <c r="J119" s="44">
        <f>SUM('Izvori sredstava_22-27_pomoćno_'!R119+'Izvori sredstava_22-27_pomoćno_'!Z119+'Izvori sredstava_22-27_pomoćno_'!AH119)</f>
        <v>39819.485001327317</v>
      </c>
      <c r="K119" s="45">
        <f>SUM('Izvori sredstava_22-27_pomoćno_'!S119+'Izvori sredstava_22-27_pomoćno_'!AA119+'Izvori sredstava_22-27_pomoćno_'!AI119)</f>
        <v>7782243.367371913</v>
      </c>
      <c r="L119" s="44">
        <v>0</v>
      </c>
      <c r="M119" s="44">
        <v>0</v>
      </c>
      <c r="N119" s="44">
        <v>119458.45500398196</v>
      </c>
      <c r="O119" s="44">
        <v>26546.32333421821</v>
      </c>
      <c r="P119" s="44">
        <v>0</v>
      </c>
      <c r="Q119" s="44">
        <v>0</v>
      </c>
      <c r="R119" s="44">
        <v>0</v>
      </c>
      <c r="S119" s="45">
        <v>146004.77833820018</v>
      </c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</row>
    <row r="120" spans="1:39" ht="26.25" customHeight="1">
      <c r="A120" s="46" t="s">
        <v>350</v>
      </c>
      <c r="B120" s="46" t="s">
        <v>351</v>
      </c>
      <c r="C120" s="46" t="s">
        <v>18</v>
      </c>
      <c r="D120" s="45">
        <f>SUM('Izvori sredstava_22-27_pomoćno_'!L120+'Izvori sredstava_22-27_pomoćno_'!T120+'Izvori sredstava_22-27_pomoćno_'!AB120)</f>
        <v>82293.602336076452</v>
      </c>
      <c r="E120" s="45">
        <f>SUM('Izvori sredstava_22-27_pomoćno_'!M120+'Izvori sredstava_22-27_pomoćno_'!U120+'Izvori sredstava_22-27_pomoćno_'!AC120)</f>
        <v>26546.32333421821</v>
      </c>
      <c r="F120" s="45">
        <f>SUM('Izvori sredstava_22-27_pomoćno_'!N120+'Izvori sredstava_22-27_pomoćno_'!V120+'Izvori sredstava_22-27_pomoćno_'!AD120)</f>
        <v>1520867.2983408549</v>
      </c>
      <c r="G120" s="45">
        <f>SUM('Izvori sredstava_22-27_pomoćno_'!O120+'Izvori sredstava_22-27_pomoćno_'!W120+'Izvori sredstava_22-27_pomoćno_'!AE120)</f>
        <v>5661429.1616777275</v>
      </c>
      <c r="H120" s="45">
        <f>SUM('Izvori sredstava_22-27_pomoćno_'!P120+'Izvori sredstava_22-27_pomoćno_'!X120+'Izvori sredstava_22-27_pomoćno_'!AF120)</f>
        <v>3956600.12</v>
      </c>
      <c r="I120" s="45">
        <f>SUM('Izvori sredstava_22-27_pomoćno_'!Q120+'Izvori sredstava_22-27_pomoćno_'!Y120+'Izvori sredstava_22-27_pomoćno_'!AG120)</f>
        <v>0</v>
      </c>
      <c r="J120" s="45">
        <f>SUM('Izvori sredstava_22-27_pomoćno_'!R120+'Izvori sredstava_22-27_pomoćno_'!Z120+'Izvori sredstava_22-27_pomoćno_'!AH120)</f>
        <v>39819.485001327317</v>
      </c>
      <c r="K120" s="45">
        <f>SUM('Izvori sredstava_22-27_pomoćno_'!S120+'Izvori sredstava_22-27_pomoćno_'!AA120+'Izvori sredstava_22-27_pomoćno_'!AI120)</f>
        <v>7330955.8706902042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9">
        <v>0</v>
      </c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</row>
    <row r="121" spans="1:39" ht="26.25" customHeight="1">
      <c r="A121" s="12" t="s">
        <v>354</v>
      </c>
      <c r="B121" s="12" t="s">
        <v>355</v>
      </c>
      <c r="C121" s="12" t="s">
        <v>55</v>
      </c>
      <c r="D121" s="53">
        <f>SUM('Izvori sredstava_22-27_pomoćno_'!L121+'Izvori sredstava_22-27_pomoćno_'!T121+'Izvori sredstava_22-27_pomoćno_'!AB121)</f>
        <v>0</v>
      </c>
      <c r="E121" s="53">
        <f>SUM('Izvori sredstava_22-27_pomoćno_'!M121+'Izvori sredstava_22-27_pomoćno_'!U121+'Izvori sredstava_22-27_pomoćno_'!AC121)</f>
        <v>0</v>
      </c>
      <c r="F121" s="53">
        <f>SUM('Izvori sredstava_22-27_pomoćno_'!N121+'Izvori sredstava_22-27_pomoćno_'!V121+'Izvori sredstava_22-27_pomoćno_'!AD121)</f>
        <v>597000</v>
      </c>
      <c r="G121" s="53">
        <f>SUM('Izvori sredstava_22-27_pomoćno_'!O121+'Izvori sredstava_22-27_pomoćno_'!W121+'Izvori sredstava_22-27_pomoćno_'!AE121)</f>
        <v>1373000</v>
      </c>
      <c r="H121" s="53">
        <f>SUM('Izvori sredstava_22-27_pomoćno_'!P121+'Izvori sredstava_22-27_pomoćno_'!X121+'Izvori sredstava_22-27_pomoćno_'!AF121)</f>
        <v>0</v>
      </c>
      <c r="I121" s="53">
        <f>SUM('Izvori sredstava_22-27_pomoćno_'!Q121+'Izvori sredstava_22-27_pomoćno_'!Y121+'Izvori sredstava_22-27_pomoćno_'!AG121)</f>
        <v>0</v>
      </c>
      <c r="J121" s="53">
        <f>SUM('Izvori sredstava_22-27_pomoćno_'!R121+'Izvori sredstava_22-27_pomoćno_'!Z121+'Izvori sredstava_22-27_pomoćno_'!AH121)</f>
        <v>0</v>
      </c>
      <c r="K121" s="45">
        <f>SUM('Izvori sredstava_22-27_pomoćno_'!S121+'Izvori sredstava_22-27_pomoćno_'!AA121+'Izvori sredstava_22-27_pomoćno_'!AI121)</f>
        <v>1970000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45">
        <v>0</v>
      </c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</row>
    <row r="122" spans="1:39" ht="26.25" customHeight="1">
      <c r="A122" s="12" t="s">
        <v>356</v>
      </c>
      <c r="B122" s="12" t="s">
        <v>357</v>
      </c>
      <c r="C122" s="12" t="s">
        <v>45</v>
      </c>
      <c r="D122" s="53">
        <f>SUM('Izvori sredstava_22-27_pomoćno_'!L122+'Izvori sredstava_22-27_pomoćno_'!T122+'Izvori sredstava_22-27_pomoćno_'!AB122)</f>
        <v>39819.485001327317</v>
      </c>
      <c r="E122" s="53">
        <f>SUM('Izvori sredstava_22-27_pomoćno_'!M122+'Izvori sredstava_22-27_pomoćno_'!U122+'Izvori sredstava_22-27_pomoćno_'!AC122)</f>
        <v>0</v>
      </c>
      <c r="F122" s="53">
        <f>SUM('Izvori sredstava_22-27_pomoćno_'!N122+'Izvori sredstava_22-27_pomoćno_'!V122+'Izvori sredstava_22-27_pomoćno_'!AD122)</f>
        <v>26546.32333421821</v>
      </c>
      <c r="G122" s="53">
        <f>SUM('Izvori sredstava_22-27_pomoćno_'!O122+'Izvori sredstava_22-27_pomoćno_'!W122+'Izvori sredstava_22-27_pomoćno_'!AE122)</f>
        <v>0</v>
      </c>
      <c r="H122" s="53">
        <f>SUM('Izvori sredstava_22-27_pomoćno_'!P122+'Izvori sredstava_22-27_pomoćno_'!X122+'Izvori sredstava_22-27_pomoćno_'!AF122)</f>
        <v>0</v>
      </c>
      <c r="I122" s="53">
        <f>SUM('Izvori sredstava_22-27_pomoćno_'!Q122+'Izvori sredstava_22-27_pomoćno_'!Y122+'Izvori sredstava_22-27_pomoćno_'!AG122)</f>
        <v>0</v>
      </c>
      <c r="J122" s="53">
        <f>SUM('Izvori sredstava_22-27_pomoćno_'!R122+'Izvori sredstava_22-27_pomoćno_'!Z122+'Izvori sredstava_22-27_pomoćno_'!AH122)</f>
        <v>0</v>
      </c>
      <c r="K122" s="45">
        <f>SUM('Izvori sredstava_22-27_pomoćno_'!S122+'Izvori sredstava_22-27_pomoćno_'!AA122+'Izvori sredstava_22-27_pomoćno_'!AI122)</f>
        <v>66365.808335545531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45">
        <v>0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</row>
    <row r="123" spans="1:39" ht="26.25" customHeight="1">
      <c r="A123" s="12" t="s">
        <v>358</v>
      </c>
      <c r="B123" s="12" t="s">
        <v>359</v>
      </c>
      <c r="C123" s="12" t="s">
        <v>55</v>
      </c>
      <c r="D123" s="53">
        <f>SUM('Izvori sredstava_22-27_pomoćno_'!L123+'Izvori sredstava_22-27_pomoćno_'!T123+'Izvori sredstava_22-27_pomoćno_'!AB123)</f>
        <v>0</v>
      </c>
      <c r="E123" s="53">
        <f>SUM('Izvori sredstava_22-27_pomoćno_'!M123+'Izvori sredstava_22-27_pomoćno_'!U123+'Izvori sredstava_22-27_pomoćno_'!AC123)</f>
        <v>0</v>
      </c>
      <c r="F123" s="53">
        <f>SUM('Izvori sredstava_22-27_pomoćno_'!N123+'Izvori sredstava_22-27_pomoćno_'!V123+'Izvori sredstava_22-27_pomoćno_'!AD123)</f>
        <v>398223.55</v>
      </c>
      <c r="G123" s="53">
        <f>SUM('Izvori sredstava_22-27_pomoćno_'!O123+'Izvori sredstava_22-27_pomoćno_'!W123+'Izvori sredstava_22-27_pomoćno_'!AE123)</f>
        <v>2256600.12</v>
      </c>
      <c r="H123" s="53">
        <f>SUM('Izvori sredstava_22-27_pomoćno_'!P123+'Izvori sredstava_22-27_pomoćno_'!X123+'Izvori sredstava_22-27_pomoćno_'!AF123)</f>
        <v>2256600.12</v>
      </c>
      <c r="I123" s="53">
        <f>SUM('Izvori sredstava_22-27_pomoćno_'!Q123+'Izvori sredstava_22-27_pomoćno_'!Y123+'Izvori sredstava_22-27_pomoćno_'!AG123)</f>
        <v>0</v>
      </c>
      <c r="J123" s="53">
        <f>SUM('Izvori sredstava_22-27_pomoćno_'!R123+'Izvori sredstava_22-27_pomoćno_'!Z123+'Izvori sredstava_22-27_pomoćno_'!AH123)</f>
        <v>0</v>
      </c>
      <c r="K123" s="45">
        <f>SUM('Izvori sredstava_22-27_pomoćno_'!S123+'Izvori sredstava_22-27_pomoćno_'!AA123+'Izvori sredstava_22-27_pomoćno_'!AI123)</f>
        <v>2654823.67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</v>
      </c>
      <c r="R123" s="53">
        <v>0</v>
      </c>
      <c r="S123" s="45">
        <v>0</v>
      </c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</row>
    <row r="124" spans="1:39" ht="26.25" customHeight="1">
      <c r="A124" s="12" t="s">
        <v>360</v>
      </c>
      <c r="B124" s="12" t="s">
        <v>361</v>
      </c>
      <c r="C124" s="12" t="s">
        <v>45</v>
      </c>
      <c r="D124" s="53">
        <f>SUM('Izvori sredstava_22-27_pomoćno_'!L124+'Izvori sredstava_22-27_pomoćno_'!T124+'Izvori sredstava_22-27_pomoćno_'!AB124)</f>
        <v>0</v>
      </c>
      <c r="E124" s="53">
        <f>SUM('Izvori sredstava_22-27_pomoćno_'!M124+'Izvori sredstava_22-27_pomoćno_'!U124+'Izvori sredstava_22-27_pomoćno_'!AC124)</f>
        <v>26546.32333421821</v>
      </c>
      <c r="F124" s="53">
        <f>SUM('Izvori sredstava_22-27_pomoćno_'!N124+'Izvori sredstava_22-27_pomoćno_'!V124+'Izvori sredstava_22-27_pomoćno_'!AD124)</f>
        <v>39819.485001327317</v>
      </c>
      <c r="G124" s="53">
        <f>SUM('Izvori sredstava_22-27_pomoćno_'!O124+'Izvori sredstava_22-27_pomoćno_'!W124+'Izvori sredstava_22-27_pomoćno_'!AE124)</f>
        <v>0</v>
      </c>
      <c r="H124" s="53">
        <f>SUM('Izvori sredstava_22-27_pomoćno_'!P124+'Izvori sredstava_22-27_pomoćno_'!X124+'Izvori sredstava_22-27_pomoćno_'!AF124)</f>
        <v>0</v>
      </c>
      <c r="I124" s="53">
        <f>SUM('Izvori sredstava_22-27_pomoćno_'!Q124+'Izvori sredstava_22-27_pomoćno_'!Y124+'Izvori sredstava_22-27_pomoćno_'!AG124)</f>
        <v>0</v>
      </c>
      <c r="J124" s="53">
        <f>SUM('Izvori sredstava_22-27_pomoćno_'!R124+'Izvori sredstava_22-27_pomoćno_'!Z124+'Izvori sredstava_22-27_pomoćno_'!AH124)</f>
        <v>0</v>
      </c>
      <c r="K124" s="45">
        <f>SUM('Izvori sredstava_22-27_pomoćno_'!S124+'Izvori sredstava_22-27_pomoćno_'!AA124+'Izvori sredstava_22-27_pomoćno_'!AI124)</f>
        <v>66365.808335545531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45">
        <v>0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</row>
    <row r="125" spans="1:39" ht="26.25" customHeight="1">
      <c r="A125" s="12" t="s">
        <v>362</v>
      </c>
      <c r="B125" s="12" t="s">
        <v>363</v>
      </c>
      <c r="C125" s="12" t="s">
        <v>45</v>
      </c>
      <c r="D125" s="53">
        <f>SUM('Izvori sredstava_22-27_pomoćno_'!L125+'Izvori sredstava_22-27_pomoćno_'!T125+'Izvori sredstava_22-27_pomoćno_'!AB125)</f>
        <v>0</v>
      </c>
      <c r="E125" s="53">
        <f>SUM('Izvori sredstava_22-27_pomoćno_'!M125+'Izvori sredstava_22-27_pomoćno_'!U125+'Izvori sredstava_22-27_pomoćno_'!AC125)</f>
        <v>0</v>
      </c>
      <c r="F125" s="53">
        <f>SUM('Izvori sredstava_22-27_pomoćno_'!N125+'Izvori sredstava_22-27_pomoćno_'!V125+'Izvori sredstava_22-27_pomoćno_'!AD125)</f>
        <v>66365.808335545531</v>
      </c>
      <c r="G125" s="53">
        <f>SUM('Izvori sredstava_22-27_pomoćno_'!O125+'Izvori sredstava_22-27_pomoćno_'!W125+'Izvori sredstava_22-27_pomoćno_'!AE125)</f>
        <v>265463.23334218212</v>
      </c>
      <c r="H125" s="53">
        <f>SUM('Izvori sredstava_22-27_pomoćno_'!P125+'Izvori sredstava_22-27_pomoćno_'!X125+'Izvori sredstava_22-27_pomoćno_'!AF125)</f>
        <v>0</v>
      </c>
      <c r="I125" s="53">
        <f>SUM('Izvori sredstava_22-27_pomoćno_'!Q125+'Izvori sredstava_22-27_pomoćno_'!Y125+'Izvori sredstava_22-27_pomoćno_'!AG125)</f>
        <v>0</v>
      </c>
      <c r="J125" s="53">
        <f>SUM('Izvori sredstava_22-27_pomoćno_'!R125+'Izvori sredstava_22-27_pomoćno_'!Z125+'Izvori sredstava_22-27_pomoćno_'!AH125)</f>
        <v>0</v>
      </c>
      <c r="K125" s="45">
        <f>SUM('Izvori sredstava_22-27_pomoćno_'!S125+'Izvori sredstava_22-27_pomoćno_'!AA125+'Izvori sredstava_22-27_pomoćno_'!AI125)</f>
        <v>331829.04167772766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45">
        <v>0</v>
      </c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</row>
    <row r="126" spans="1:39" ht="26.25" customHeight="1">
      <c r="A126" s="11" t="s">
        <v>364</v>
      </c>
      <c r="B126" s="12" t="s">
        <v>365</v>
      </c>
      <c r="C126" s="11" t="s">
        <v>164</v>
      </c>
      <c r="D126" s="53">
        <f>SUM('Izvori sredstava_22-27_pomoćno_'!L126+'Izvori sredstava_22-27_pomoćno_'!T126+'Izvori sredstava_22-27_pomoćno_'!AB126)</f>
        <v>42474.117334749135</v>
      </c>
      <c r="E126" s="53">
        <f>SUM('Izvori sredstava_22-27_pomoćno_'!M126+'Izvori sredstava_22-27_pomoćno_'!U126+'Izvori sredstava_22-27_pomoćno_'!AC126)</f>
        <v>0</v>
      </c>
      <c r="F126" s="53">
        <f>SUM('Izvori sredstava_22-27_pomoćno_'!N126+'Izvori sredstava_22-27_pomoćno_'!V126+'Izvori sredstava_22-27_pomoćno_'!AD126)</f>
        <v>92912.131669763738</v>
      </c>
      <c r="G126" s="53">
        <f>SUM('Izvori sredstava_22-27_pomoćno_'!O126+'Izvori sredstava_22-27_pomoćno_'!W126+'Izvori sredstava_22-27_pomoćno_'!AE126)</f>
        <v>66365.808335545531</v>
      </c>
      <c r="H126" s="53">
        <f>SUM('Izvori sredstava_22-27_pomoćno_'!P126+'Izvori sredstava_22-27_pomoćno_'!X126+'Izvori sredstava_22-27_pomoćno_'!AF126)</f>
        <v>0</v>
      </c>
      <c r="I126" s="53">
        <f>SUM('Izvori sredstava_22-27_pomoćno_'!Q126+'Izvori sredstava_22-27_pomoćno_'!Y126+'Izvori sredstava_22-27_pomoćno_'!AG126)</f>
        <v>0</v>
      </c>
      <c r="J126" s="53">
        <f>SUM('Izvori sredstava_22-27_pomoćno_'!R126+'Izvori sredstava_22-27_pomoćno_'!Z126+'Izvori sredstava_22-27_pomoćno_'!AH126)</f>
        <v>39819.485001327317</v>
      </c>
      <c r="K126" s="45">
        <f>SUM('Izvori sredstava_22-27_pomoćno_'!S126+'Izvori sredstava_22-27_pomoćno_'!AA126+'Izvori sredstava_22-27_pomoćno_'!AI126)</f>
        <v>241571.54234138574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45">
        <v>0</v>
      </c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</row>
    <row r="127" spans="1:39" ht="26.25" customHeight="1">
      <c r="A127" s="11" t="s">
        <v>366</v>
      </c>
      <c r="B127" s="12" t="s">
        <v>367</v>
      </c>
      <c r="C127" s="11" t="s">
        <v>368</v>
      </c>
      <c r="D127" s="53">
        <f>SUM('Izvori sredstava_22-27_pomoćno_'!L127+'Izvori sredstava_22-27_pomoćno_'!T127+'Izvori sredstava_22-27_pomoćno_'!AB127)</f>
        <v>0</v>
      </c>
      <c r="E127" s="53">
        <f>SUM('Izvori sredstava_22-27_pomoćno_'!M127+'Izvori sredstava_22-27_pomoćno_'!U127+'Izvori sredstava_22-27_pomoćno_'!AC127)</f>
        <v>0</v>
      </c>
      <c r="F127" s="53">
        <f>SUM('Izvori sredstava_22-27_pomoćno_'!N127+'Izvori sredstava_22-27_pomoćno_'!V127+'Izvori sredstava_22-27_pomoćno_'!AD127)</f>
        <v>300000</v>
      </c>
      <c r="G127" s="53">
        <f>SUM('Izvori sredstava_22-27_pomoćno_'!O127+'Izvori sredstava_22-27_pomoćno_'!W127+'Izvori sredstava_22-27_pomoćno_'!AE127)</f>
        <v>1700000</v>
      </c>
      <c r="H127" s="53">
        <f>SUM('Izvori sredstava_22-27_pomoćno_'!P127+'Izvori sredstava_22-27_pomoćno_'!X127+'Izvori sredstava_22-27_pomoćno_'!AF127)</f>
        <v>1700000</v>
      </c>
      <c r="I127" s="53">
        <f>SUM('Izvori sredstava_22-27_pomoćno_'!Q127+'Izvori sredstava_22-27_pomoćno_'!Y127+'Izvori sredstava_22-27_pomoćno_'!AG127)</f>
        <v>0</v>
      </c>
      <c r="J127" s="53">
        <f>SUM('Izvori sredstava_22-27_pomoćno_'!R127+'Izvori sredstava_22-27_pomoćno_'!Z127+'Izvori sredstava_22-27_pomoćno_'!AH127)</f>
        <v>0</v>
      </c>
      <c r="K127" s="45">
        <f>SUM('Izvori sredstava_22-27_pomoćno_'!S127+'Izvori sredstava_22-27_pomoćno_'!AA127+'Izvori sredstava_22-27_pomoćno_'!AI127)</f>
        <v>2000000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45">
        <v>0</v>
      </c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</row>
    <row r="128" spans="1:39" ht="26.25" customHeight="1">
      <c r="A128" s="46" t="s">
        <v>369</v>
      </c>
      <c r="B128" s="46" t="s">
        <v>370</v>
      </c>
      <c r="C128" s="46" t="s">
        <v>18</v>
      </c>
      <c r="D128" s="45">
        <f>SUM('Izvori sredstava_22-27_pomoćno_'!L128+'Izvori sredstava_22-27_pomoćno_'!T128+'Izvori sredstava_22-27_pomoćno_'!AB128)</f>
        <v>0</v>
      </c>
      <c r="E128" s="45">
        <f>SUM('Izvori sredstava_22-27_pomoćno_'!M128+'Izvori sredstava_22-27_pomoćno_'!U128+'Izvori sredstava_22-27_pomoćno_'!AC128)</f>
        <v>0</v>
      </c>
      <c r="F128" s="45">
        <f>SUM('Izvori sredstava_22-27_pomoćno_'!N128+'Izvori sredstava_22-27_pomoćno_'!V128+'Izvori sredstava_22-27_pomoćno_'!AD128)</f>
        <v>371648.52667905495</v>
      </c>
      <c r="G128" s="45">
        <f>SUM('Izvori sredstava_22-27_pomoćno_'!O128+'Izvori sredstava_22-27_pomoćno_'!W128+'Izvori sredstava_22-27_pomoćno_'!AE128)</f>
        <v>79638.970002654634</v>
      </c>
      <c r="H128" s="45">
        <f>SUM('Izvori sredstava_22-27_pomoćno_'!P128+'Izvori sredstava_22-27_pomoćno_'!X128+'Izvori sredstava_22-27_pomoćno_'!AF128)</f>
        <v>0</v>
      </c>
      <c r="I128" s="45">
        <f>SUM('Izvori sredstava_22-27_pomoćno_'!Q128+'Izvori sredstava_22-27_pomoćno_'!Y128+'Izvori sredstava_22-27_pomoćno_'!AG128)</f>
        <v>0</v>
      </c>
      <c r="J128" s="45">
        <f>SUM('Izvori sredstava_22-27_pomoćno_'!R128+'Izvori sredstava_22-27_pomoćno_'!Z128+'Izvori sredstava_22-27_pomoćno_'!AH128)</f>
        <v>0</v>
      </c>
      <c r="K128" s="45">
        <f>SUM('Izvori sredstava_22-27_pomoćno_'!S128+'Izvori sredstava_22-27_pomoćno_'!AA128+'Izvori sredstava_22-27_pomoćno_'!AI128)</f>
        <v>451287.49668170954</v>
      </c>
      <c r="L128" s="45">
        <v>0</v>
      </c>
      <c r="M128" s="45">
        <v>0</v>
      </c>
      <c r="N128" s="45">
        <v>119458.45500398196</v>
      </c>
      <c r="O128" s="45">
        <v>26546.32333421821</v>
      </c>
      <c r="P128" s="45">
        <v>0</v>
      </c>
      <c r="Q128" s="45">
        <v>0</v>
      </c>
      <c r="R128" s="45">
        <v>0</v>
      </c>
      <c r="S128" s="49">
        <v>146004.77833820018</v>
      </c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</row>
    <row r="129" spans="1:39" ht="26.25" customHeight="1">
      <c r="A129" s="11" t="s">
        <v>374</v>
      </c>
      <c r="B129" s="15" t="s">
        <v>375</v>
      </c>
      <c r="C129" s="11" t="s">
        <v>39</v>
      </c>
      <c r="D129" s="53">
        <f>SUM('Izvori sredstava_22-27_pomoćno_'!L129+'Izvori sredstava_22-27_pomoćno_'!T129+'Izvori sredstava_22-27_pomoćno_'!AB129)</f>
        <v>0</v>
      </c>
      <c r="E129" s="53">
        <f>SUM('Izvori sredstava_22-27_pomoćno_'!M129+'Izvori sredstava_22-27_pomoćno_'!U129+'Izvori sredstava_22-27_pomoćno_'!AC129)</f>
        <v>0</v>
      </c>
      <c r="F129" s="53">
        <f>SUM('Izvori sredstava_22-27_pomoćno_'!N129+'Izvori sredstava_22-27_pomoćno_'!V129+'Izvori sredstava_22-27_pomoćno_'!AD129)</f>
        <v>59729.227501990972</v>
      </c>
      <c r="G129" s="53">
        <f>SUM('Izvori sredstava_22-27_pomoćno_'!O129+'Izvori sredstava_22-27_pomoćno_'!W129+'Izvori sredstava_22-27_pomoćno_'!AE129)</f>
        <v>0</v>
      </c>
      <c r="H129" s="53">
        <f>SUM('Izvori sredstava_22-27_pomoćno_'!P129+'Izvori sredstava_22-27_pomoćno_'!X129+'Izvori sredstava_22-27_pomoćno_'!AF129)</f>
        <v>0</v>
      </c>
      <c r="I129" s="53">
        <f>SUM('Izvori sredstava_22-27_pomoćno_'!Q129+'Izvori sredstava_22-27_pomoćno_'!Y129+'Izvori sredstava_22-27_pomoćno_'!AG129)</f>
        <v>0</v>
      </c>
      <c r="J129" s="53">
        <f>SUM('Izvori sredstava_22-27_pomoćno_'!R129+'Izvori sredstava_22-27_pomoćno_'!Z129+'Izvori sredstava_22-27_pomoćno_'!AH129)</f>
        <v>0</v>
      </c>
      <c r="K129" s="45">
        <f>SUM('Izvori sredstava_22-27_pomoćno_'!S129+'Izvori sredstava_22-27_pomoćno_'!AA129+'Izvori sredstava_22-27_pomoćno_'!AI129)</f>
        <v>59729.227501990972</v>
      </c>
      <c r="L129" s="50">
        <v>0</v>
      </c>
      <c r="M129" s="50">
        <v>0</v>
      </c>
      <c r="N129" s="50">
        <v>19909.742500663659</v>
      </c>
      <c r="O129" s="50">
        <v>0</v>
      </c>
      <c r="P129" s="50">
        <v>0</v>
      </c>
      <c r="Q129" s="50">
        <v>0</v>
      </c>
      <c r="R129" s="50">
        <v>0</v>
      </c>
      <c r="S129" s="45">
        <v>19909.742500663659</v>
      </c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</row>
    <row r="130" spans="1:39" ht="26.25" customHeight="1">
      <c r="A130" s="11" t="s">
        <v>376</v>
      </c>
      <c r="B130" s="15" t="s">
        <v>375</v>
      </c>
      <c r="C130" s="11" t="s">
        <v>36</v>
      </c>
      <c r="D130" s="53">
        <f>SUM('Izvori sredstava_22-27_pomoćno_'!L130+'Izvori sredstava_22-27_pomoćno_'!T130+'Izvori sredstava_22-27_pomoćno_'!AB130)</f>
        <v>0</v>
      </c>
      <c r="E130" s="53">
        <f>SUM('Izvori sredstava_22-27_pomoćno_'!M130+'Izvori sredstava_22-27_pomoćno_'!U130+'Izvori sredstava_22-27_pomoćno_'!AC130)</f>
        <v>0</v>
      </c>
      <c r="F130" s="53">
        <f>SUM('Izvori sredstava_22-27_pomoćno_'!N130+'Izvori sredstava_22-27_pomoćno_'!V130+'Izvori sredstava_22-27_pomoćno_'!AD130)</f>
        <v>13273.161667109105</v>
      </c>
      <c r="G130" s="53">
        <f>SUM('Izvori sredstava_22-27_pomoćno_'!O130+'Izvori sredstava_22-27_pomoćno_'!W130+'Izvori sredstava_22-27_pomoćno_'!AE130)</f>
        <v>0</v>
      </c>
      <c r="H130" s="53">
        <f>SUM('Izvori sredstava_22-27_pomoćno_'!P130+'Izvori sredstava_22-27_pomoćno_'!X130+'Izvori sredstava_22-27_pomoćno_'!AF130)</f>
        <v>0</v>
      </c>
      <c r="I130" s="53">
        <f>SUM('Izvori sredstava_22-27_pomoćno_'!Q130+'Izvori sredstava_22-27_pomoćno_'!Y130+'Izvori sredstava_22-27_pomoćno_'!AG130)</f>
        <v>0</v>
      </c>
      <c r="J130" s="53">
        <f>SUM('Izvori sredstava_22-27_pomoćno_'!R130+'Izvori sredstava_22-27_pomoćno_'!Z130+'Izvori sredstava_22-27_pomoćno_'!AH130)</f>
        <v>0</v>
      </c>
      <c r="K130" s="45">
        <f>SUM('Izvori sredstava_22-27_pomoćno_'!S130+'Izvori sredstava_22-27_pomoćno_'!AA130+'Izvori sredstava_22-27_pomoćno_'!AI130)</f>
        <v>13273.161667109105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45">
        <v>0</v>
      </c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</row>
    <row r="131" spans="1:39" ht="26.25" customHeight="1">
      <c r="A131" s="11" t="s">
        <v>377</v>
      </c>
      <c r="B131" s="14" t="s">
        <v>375</v>
      </c>
      <c r="C131" s="12" t="s">
        <v>55</v>
      </c>
      <c r="D131" s="53">
        <f>SUM('Izvori sredstava_22-27_pomoćno_'!L131+'Izvori sredstava_22-27_pomoćno_'!T131+'Izvori sredstava_22-27_pomoćno_'!AB131)</f>
        <v>0</v>
      </c>
      <c r="E131" s="53">
        <f>SUM('Izvori sredstava_22-27_pomoćno_'!M131+'Izvori sredstava_22-27_pomoćno_'!U131+'Izvori sredstava_22-27_pomoćno_'!AC131)</f>
        <v>0</v>
      </c>
      <c r="F131" s="53">
        <f>SUM('Izvori sredstava_22-27_pomoćno_'!N131+'Izvori sredstava_22-27_pomoćno_'!V131+'Izvori sredstava_22-27_pomoćno_'!AD131)</f>
        <v>298646.13750995486</v>
      </c>
      <c r="G131" s="53">
        <f>SUM('Izvori sredstava_22-27_pomoćno_'!O131+'Izvori sredstava_22-27_pomoćno_'!W131+'Izvori sredstava_22-27_pomoćno_'!AE131)</f>
        <v>0</v>
      </c>
      <c r="H131" s="53">
        <f>SUM('Izvori sredstava_22-27_pomoćno_'!P131+'Izvori sredstava_22-27_pomoćno_'!X131+'Izvori sredstava_22-27_pomoćno_'!AF131)</f>
        <v>0</v>
      </c>
      <c r="I131" s="53">
        <f>SUM('Izvori sredstava_22-27_pomoćno_'!Q131+'Izvori sredstava_22-27_pomoćno_'!Y131+'Izvori sredstava_22-27_pomoćno_'!AG131)</f>
        <v>0</v>
      </c>
      <c r="J131" s="53">
        <f>SUM('Izvori sredstava_22-27_pomoćno_'!R131+'Izvori sredstava_22-27_pomoćno_'!Z131+'Izvori sredstava_22-27_pomoćno_'!AH131)</f>
        <v>0</v>
      </c>
      <c r="K131" s="45">
        <f>SUM('Izvori sredstava_22-27_pomoćno_'!S131+'Izvori sredstava_22-27_pomoćno_'!AA131+'Izvori sredstava_22-27_pomoćno_'!AI131)</f>
        <v>298646.13750995486</v>
      </c>
      <c r="L131" s="50">
        <v>0</v>
      </c>
      <c r="M131" s="50">
        <v>0</v>
      </c>
      <c r="N131" s="50">
        <v>99548.712503318297</v>
      </c>
      <c r="O131" s="50">
        <v>0</v>
      </c>
      <c r="P131" s="50">
        <v>0</v>
      </c>
      <c r="Q131" s="50">
        <v>0</v>
      </c>
      <c r="R131" s="50">
        <v>0</v>
      </c>
      <c r="S131" s="45">
        <v>99548.712503318297</v>
      </c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</row>
    <row r="132" spans="1:39" ht="26.25" customHeight="1">
      <c r="A132" s="11" t="s">
        <v>378</v>
      </c>
      <c r="B132" s="14" t="s">
        <v>379</v>
      </c>
      <c r="C132" s="12" t="s">
        <v>55</v>
      </c>
      <c r="D132" s="53">
        <f>SUM('Izvori sredstava_22-27_pomoćno_'!L132+'Izvori sredstava_22-27_pomoćno_'!T132+'Izvori sredstava_22-27_pomoćno_'!AB132)</f>
        <v>0</v>
      </c>
      <c r="E132" s="53">
        <f>SUM('Izvori sredstava_22-27_pomoćno_'!M132+'Izvori sredstava_22-27_pomoćno_'!U132+'Izvori sredstava_22-27_pomoćno_'!AC132)</f>
        <v>0</v>
      </c>
      <c r="F132" s="53">
        <f>SUM('Izvori sredstava_22-27_pomoćno_'!N132+'Izvori sredstava_22-27_pomoćno_'!V132+'Izvori sredstava_22-27_pomoćno_'!AD132)</f>
        <v>0</v>
      </c>
      <c r="G132" s="53">
        <f>SUM('Izvori sredstava_22-27_pomoćno_'!O132+'Izvori sredstava_22-27_pomoćno_'!W132+'Izvori sredstava_22-27_pomoćno_'!AE132)</f>
        <v>79638.970002654634</v>
      </c>
      <c r="H132" s="53">
        <f>SUM('Izvori sredstava_22-27_pomoćno_'!P132+'Izvori sredstava_22-27_pomoćno_'!X132+'Izvori sredstava_22-27_pomoćno_'!AF132)</f>
        <v>0</v>
      </c>
      <c r="I132" s="53">
        <f>SUM('Izvori sredstava_22-27_pomoćno_'!Q132+'Izvori sredstava_22-27_pomoćno_'!Y132+'Izvori sredstava_22-27_pomoćno_'!AG132)</f>
        <v>0</v>
      </c>
      <c r="J132" s="53">
        <f>SUM('Izvori sredstava_22-27_pomoćno_'!R132+'Izvori sredstava_22-27_pomoćno_'!Z132+'Izvori sredstava_22-27_pomoćno_'!AH132)</f>
        <v>0</v>
      </c>
      <c r="K132" s="45">
        <f>SUM('Izvori sredstava_22-27_pomoćno_'!S132+'Izvori sredstava_22-27_pomoćno_'!AA132+'Izvori sredstava_22-27_pomoćno_'!AI132)</f>
        <v>79638.970002654634</v>
      </c>
      <c r="L132" s="50">
        <v>0</v>
      </c>
      <c r="M132" s="50">
        <v>0</v>
      </c>
      <c r="N132" s="50">
        <v>0</v>
      </c>
      <c r="O132" s="50">
        <v>26546.32333421821</v>
      </c>
      <c r="P132" s="50">
        <v>0</v>
      </c>
      <c r="Q132" s="50">
        <v>0</v>
      </c>
      <c r="R132" s="50">
        <v>0</v>
      </c>
      <c r="S132" s="45">
        <v>26546.32333421821</v>
      </c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</row>
    <row r="133" spans="1:39" ht="26.25" customHeight="1">
      <c r="A133" s="43" t="s">
        <v>380</v>
      </c>
      <c r="B133" s="43" t="s">
        <v>381</v>
      </c>
      <c r="C133" s="43" t="s">
        <v>18</v>
      </c>
      <c r="D133" s="44">
        <f>SUM('Izvori sredstava_22-27_pomoćno_'!L133+'Izvori sredstava_22-27_pomoćno_'!T133+'Izvori sredstava_22-27_pomoćno_'!AB133)</f>
        <v>500398.19485001324</v>
      </c>
      <c r="E133" s="44">
        <f>SUM('Izvori sredstava_22-27_pomoćno_'!M133+'Izvori sredstava_22-27_pomoćno_'!U133+'Izvori sredstava_22-27_pomoćno_'!AC133)</f>
        <v>18582.426333952746</v>
      </c>
      <c r="F133" s="44">
        <f>SUM('Izvori sredstava_22-27_pomoćno_'!N133+'Izvori sredstava_22-27_pomoćno_'!V133+'Izvori sredstava_22-27_pomoćno_'!AD133)</f>
        <v>1700980.3557207326</v>
      </c>
      <c r="G133" s="44">
        <f>SUM('Izvori sredstava_22-27_pomoćno_'!O133+'Izvori sredstava_22-27_pomoćno_'!W133+'Izvori sredstava_22-27_pomoćno_'!AE133)</f>
        <v>3096713.963366074</v>
      </c>
      <c r="H133" s="44">
        <f>SUM('Izvori sredstava_22-27_pomoćno_'!P133+'Izvori sredstava_22-27_pomoćno_'!X133+'Izvori sredstava_22-27_pomoćno_'!AF133)</f>
        <v>0</v>
      </c>
      <c r="I133" s="44">
        <f>SUM('Izvori sredstava_22-27_pomoćno_'!Q133+'Izvori sredstava_22-27_pomoćno_'!Y133+'Izvori sredstava_22-27_pomoćno_'!AG133)</f>
        <v>0</v>
      </c>
      <c r="J133" s="44">
        <f>SUM('Izvori sredstava_22-27_pomoćno_'!R133+'Izvori sredstava_22-27_pomoćno_'!Z133+'Izvori sredstava_22-27_pomoćno_'!AH133)</f>
        <v>39819.485001327317</v>
      </c>
      <c r="K133" s="45">
        <f>SUM('Izvori sredstava_22-27_pomoćno_'!S133+'Izvori sredstava_22-27_pomoćno_'!AA133+'Izvori sredstava_22-27_pomoćno_'!AI133)</f>
        <v>5356494.4252720997</v>
      </c>
      <c r="L133" s="44">
        <v>99548.712503318297</v>
      </c>
      <c r="M133" s="44">
        <v>18582.426333952746</v>
      </c>
      <c r="N133" s="44">
        <v>230320.414122644</v>
      </c>
      <c r="O133" s="44">
        <v>307574.86063180247</v>
      </c>
      <c r="P133" s="44">
        <v>0</v>
      </c>
      <c r="Q133" s="44">
        <v>0</v>
      </c>
      <c r="R133" s="44">
        <v>0</v>
      </c>
      <c r="S133" s="45">
        <v>656026.41359171749</v>
      </c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</row>
    <row r="134" spans="1:39" ht="26.25" customHeight="1">
      <c r="A134" s="46" t="s">
        <v>385</v>
      </c>
      <c r="B134" s="46" t="s">
        <v>386</v>
      </c>
      <c r="C134" s="46" t="s">
        <v>18</v>
      </c>
      <c r="D134" s="45">
        <f>SUM('Izvori sredstava_22-27_pomoćno_'!L134+'Izvori sredstava_22-27_pomoćno_'!T134+'Izvori sredstava_22-27_pomoćno_'!AB134)</f>
        <v>367666.57817892218</v>
      </c>
      <c r="E134" s="45">
        <f>SUM('Izvori sredstava_22-27_pomoćno_'!M134+'Izvori sredstava_22-27_pomoćno_'!U134+'Izvori sredstava_22-27_pomoćno_'!AC134)</f>
        <v>18582.426333952746</v>
      </c>
      <c r="F134" s="45">
        <f>SUM('Izvori sredstava_22-27_pomoćno_'!N134+'Izvori sredstava_22-27_pomoćno_'!V134+'Izvori sredstava_22-27_pomoćno_'!AD134)</f>
        <v>1575880.8070082292</v>
      </c>
      <c r="G134" s="45">
        <f>SUM('Izvori sredstava_22-27_pomoćno_'!O134+'Izvori sredstava_22-27_pomoćno_'!W134+'Izvori sredstava_22-27_pomoćno_'!AE134)</f>
        <v>2291364.8792142291</v>
      </c>
      <c r="H134" s="45">
        <f>SUM('Izvori sredstava_22-27_pomoćno_'!P134+'Izvori sredstava_22-27_pomoćno_'!X134+'Izvori sredstava_22-27_pomoćno_'!AF134)</f>
        <v>0</v>
      </c>
      <c r="I134" s="45">
        <f>SUM('Izvori sredstava_22-27_pomoćno_'!Q134+'Izvori sredstava_22-27_pomoćno_'!Y134+'Izvori sredstava_22-27_pomoćno_'!AG134)</f>
        <v>0</v>
      </c>
      <c r="J134" s="45">
        <f>SUM('Izvori sredstava_22-27_pomoćno_'!R134+'Izvori sredstava_22-27_pomoćno_'!Z134+'Izvori sredstava_22-27_pomoćno_'!AH134)</f>
        <v>39819.485001327317</v>
      </c>
      <c r="K134" s="45">
        <f>SUM('Izvori sredstava_22-27_pomoćno_'!S134+'Izvori sredstava_22-27_pomoćno_'!AA134+'Izvori sredstava_22-27_pomoćno_'!AI134)</f>
        <v>4293314.1757366601</v>
      </c>
      <c r="L134" s="45">
        <v>99548.712503318297</v>
      </c>
      <c r="M134" s="45">
        <v>18582.426333952746</v>
      </c>
      <c r="N134" s="45">
        <v>183200.69020440665</v>
      </c>
      <c r="O134" s="45">
        <v>109141.09370852137</v>
      </c>
      <c r="P134" s="45">
        <v>0</v>
      </c>
      <c r="Q134" s="45">
        <v>0</v>
      </c>
      <c r="R134" s="45">
        <v>0</v>
      </c>
      <c r="S134" s="49">
        <v>410472.9227501991</v>
      </c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</row>
    <row r="135" spans="1:39" ht="26.25" customHeight="1">
      <c r="A135" s="11" t="s">
        <v>391</v>
      </c>
      <c r="B135" s="11" t="s">
        <v>392</v>
      </c>
      <c r="C135" s="11" t="s">
        <v>55</v>
      </c>
      <c r="D135" s="53">
        <f>SUM('Izvori sredstava_22-27_pomoćno_'!L135+'Izvori sredstava_22-27_pomoćno_'!T135+'Izvori sredstava_22-27_pomoćno_'!AB135)</f>
        <v>0</v>
      </c>
      <c r="E135" s="53">
        <f>SUM('Izvori sredstava_22-27_pomoćno_'!M135+'Izvori sredstava_22-27_pomoćno_'!U135+'Izvori sredstava_22-27_pomoćno_'!AC135)</f>
        <v>0</v>
      </c>
      <c r="F135" s="53">
        <f>SUM('Izvori sredstava_22-27_pomoćno_'!N135+'Izvori sredstava_22-27_pomoćno_'!V135+'Izvori sredstava_22-27_pomoćno_'!AD135)</f>
        <v>246000</v>
      </c>
      <c r="G135" s="53">
        <f>SUM('Izvori sredstava_22-27_pomoćno_'!O135+'Izvori sredstava_22-27_pomoćno_'!W135+'Izvori sredstava_22-27_pomoćno_'!AE135)</f>
        <v>574000</v>
      </c>
      <c r="H135" s="53">
        <f>SUM('Izvori sredstava_22-27_pomoćno_'!P135+'Izvori sredstava_22-27_pomoćno_'!X135+'Izvori sredstava_22-27_pomoćno_'!AF135)</f>
        <v>0</v>
      </c>
      <c r="I135" s="53">
        <f>SUM('Izvori sredstava_22-27_pomoćno_'!Q135+'Izvori sredstava_22-27_pomoćno_'!Y135+'Izvori sredstava_22-27_pomoćno_'!AG135)</f>
        <v>0</v>
      </c>
      <c r="J135" s="53">
        <f>SUM('Izvori sredstava_22-27_pomoćno_'!R135+'Izvori sredstava_22-27_pomoćno_'!Z135+'Izvori sredstava_22-27_pomoćno_'!AH135)</f>
        <v>0</v>
      </c>
      <c r="K135" s="45">
        <f>SUM('Izvori sredstava_22-27_pomoćno_'!S135+'Izvori sredstava_22-27_pomoćno_'!AA135+'Izvori sredstava_22-27_pomoćno_'!AI135)</f>
        <v>820000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45">
        <v>0</v>
      </c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</row>
    <row r="136" spans="1:39" ht="26.25" customHeight="1">
      <c r="A136" s="11" t="s">
        <v>393</v>
      </c>
      <c r="B136" s="11" t="s">
        <v>394</v>
      </c>
      <c r="C136" s="11" t="s">
        <v>55</v>
      </c>
      <c r="D136" s="53">
        <f>SUM('Izvori sredstava_22-27_pomoćno_'!L136+'Izvori sredstava_22-27_pomoćno_'!T136+'Izvori sredstava_22-27_pomoćno_'!AB136)</f>
        <v>0</v>
      </c>
      <c r="E136" s="53">
        <f>SUM('Izvori sredstava_22-27_pomoćno_'!M136+'Izvori sredstava_22-27_pomoćno_'!U136+'Izvori sredstava_22-27_pomoćno_'!AC136)</f>
        <v>0</v>
      </c>
      <c r="F136" s="53">
        <f>SUM('Izvori sredstava_22-27_pomoćno_'!N136+'Izvori sredstava_22-27_pomoćno_'!V136+'Izvori sredstava_22-27_pomoćno_'!AD136)</f>
        <v>0</v>
      </c>
      <c r="G136" s="53">
        <f>SUM('Izvori sredstava_22-27_pomoćno_'!O136+'Izvori sredstava_22-27_pomoćno_'!W136+'Izvori sredstava_22-27_pomoćno_'!AE136)</f>
        <v>0</v>
      </c>
      <c r="H136" s="53">
        <f>SUM('Izvori sredstava_22-27_pomoćno_'!P136+'Izvori sredstava_22-27_pomoćno_'!X136+'Izvori sredstava_22-27_pomoćno_'!AF136)</f>
        <v>0</v>
      </c>
      <c r="I136" s="53">
        <f>SUM('Izvori sredstava_22-27_pomoćno_'!Q136+'Izvori sredstava_22-27_pomoćno_'!Y136+'Izvori sredstava_22-27_pomoćno_'!AG136)</f>
        <v>0</v>
      </c>
      <c r="J136" s="53">
        <f>SUM('Izvori sredstava_22-27_pomoćno_'!R136+'Izvori sredstava_22-27_pomoćno_'!Z136+'Izvori sredstava_22-27_pomoćno_'!AH136)</f>
        <v>0</v>
      </c>
      <c r="K136" s="45">
        <f>SUM('Izvori sredstava_22-27_pomoćno_'!S136+'Izvori sredstava_22-27_pomoćno_'!AA136+'Izvori sredstava_22-27_pomoćno_'!AI136)</f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45">
        <v>0</v>
      </c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</row>
    <row r="137" spans="1:39" ht="26.25" customHeight="1">
      <c r="A137" s="11" t="s">
        <v>395</v>
      </c>
      <c r="B137" s="11" t="s">
        <v>396</v>
      </c>
      <c r="C137" s="11" t="s">
        <v>55</v>
      </c>
      <c r="D137" s="53">
        <f>SUM('Izvori sredstava_22-27_pomoćno_'!L137+'Izvori sredstava_22-27_pomoćno_'!T137+'Izvori sredstava_22-27_pomoćno_'!AB137)</f>
        <v>0</v>
      </c>
      <c r="E137" s="53">
        <f>SUM('Izvori sredstava_22-27_pomoćno_'!M137+'Izvori sredstava_22-27_pomoćno_'!U137+'Izvori sredstava_22-27_pomoćno_'!AC137)</f>
        <v>0</v>
      </c>
      <c r="F137" s="53">
        <f>SUM('Izvori sredstava_22-27_pomoćno_'!N137+'Izvori sredstava_22-27_pomoćno_'!V137+'Izvori sredstava_22-27_pomoćno_'!AD137)</f>
        <v>270000</v>
      </c>
      <c r="G137" s="53">
        <f>SUM('Izvori sredstava_22-27_pomoćno_'!O137+'Izvori sredstava_22-27_pomoćno_'!W137+'Izvori sredstava_22-27_pomoćno_'!AE137)</f>
        <v>630000</v>
      </c>
      <c r="H137" s="53">
        <f>SUM('Izvori sredstava_22-27_pomoćno_'!P137+'Izvori sredstava_22-27_pomoćno_'!X137+'Izvori sredstava_22-27_pomoćno_'!AF137)</f>
        <v>0</v>
      </c>
      <c r="I137" s="53">
        <f>SUM('Izvori sredstava_22-27_pomoćno_'!Q137+'Izvori sredstava_22-27_pomoćno_'!Y137+'Izvori sredstava_22-27_pomoćno_'!AG137)</f>
        <v>0</v>
      </c>
      <c r="J137" s="53">
        <f>SUM('Izvori sredstava_22-27_pomoćno_'!R137+'Izvori sredstava_22-27_pomoćno_'!Z137+'Izvori sredstava_22-27_pomoćno_'!AH137)</f>
        <v>0</v>
      </c>
      <c r="K137" s="45">
        <f>SUM('Izvori sredstava_22-27_pomoćno_'!S137+'Izvori sredstava_22-27_pomoćno_'!AA137+'Izvori sredstava_22-27_pomoćno_'!AI137)</f>
        <v>900000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45">
        <v>0</v>
      </c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</row>
    <row r="138" spans="1:39" ht="26.25" customHeight="1">
      <c r="A138" s="11" t="s">
        <v>397</v>
      </c>
      <c r="B138" s="11" t="s">
        <v>398</v>
      </c>
      <c r="C138" s="11" t="s">
        <v>55</v>
      </c>
      <c r="D138" s="53">
        <f>SUM('Izvori sredstava_22-27_pomoćno_'!L138+'Izvori sredstava_22-27_pomoćno_'!T138+'Izvori sredstava_22-27_pomoćno_'!AB138)</f>
        <v>0</v>
      </c>
      <c r="E138" s="53">
        <f>SUM('Izvori sredstava_22-27_pomoćno_'!M138+'Izvori sredstava_22-27_pomoćno_'!U138+'Izvori sredstava_22-27_pomoćno_'!AC138)</f>
        <v>0</v>
      </c>
      <c r="F138" s="53">
        <f>SUM('Izvori sredstava_22-27_pomoćno_'!N138+'Izvori sredstava_22-27_pomoćno_'!V138+'Izvori sredstava_22-27_pomoćno_'!AD138)</f>
        <v>106185.29333687284</v>
      </c>
      <c r="G138" s="53">
        <f>SUM('Izvori sredstava_22-27_pomoćno_'!O138+'Izvori sredstava_22-27_pomoćno_'!W138+'Izvori sredstava_22-27_pomoćno_'!AE138)</f>
        <v>159277.94000530927</v>
      </c>
      <c r="H138" s="53">
        <f>SUM('Izvori sredstava_22-27_pomoćno_'!P138+'Izvori sredstava_22-27_pomoćno_'!X138+'Izvori sredstava_22-27_pomoćno_'!AF138)</f>
        <v>0</v>
      </c>
      <c r="I138" s="53">
        <f>SUM('Izvori sredstava_22-27_pomoćno_'!Q138+'Izvori sredstava_22-27_pomoćno_'!Y138+'Izvori sredstava_22-27_pomoćno_'!AG138)</f>
        <v>0</v>
      </c>
      <c r="J138" s="53">
        <f>SUM('Izvori sredstava_22-27_pomoćno_'!R138+'Izvori sredstava_22-27_pomoćno_'!Z138+'Izvori sredstava_22-27_pomoćno_'!AH138)</f>
        <v>0</v>
      </c>
      <c r="K138" s="45">
        <f>SUM('Izvori sredstava_22-27_pomoćno_'!S138+'Izvori sredstava_22-27_pomoćno_'!AA138+'Izvori sredstava_22-27_pomoćno_'!AI138)</f>
        <v>265463.23334218212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45">
        <v>0</v>
      </c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</row>
    <row r="139" spans="1:39" ht="26.25" customHeight="1">
      <c r="A139" s="11" t="s">
        <v>399</v>
      </c>
      <c r="B139" s="11" t="s">
        <v>400</v>
      </c>
      <c r="C139" s="11" t="s">
        <v>36</v>
      </c>
      <c r="D139" s="53">
        <f>SUM('Izvori sredstava_22-27_pomoćno_'!L139+'Izvori sredstava_22-27_pomoćno_'!T139+'Izvori sredstava_22-27_pomoćno_'!AB139)</f>
        <v>0</v>
      </c>
      <c r="E139" s="53">
        <f>SUM('Izvori sredstava_22-27_pomoćno_'!M139+'Izvori sredstava_22-27_pomoćno_'!U139+'Izvori sredstava_22-27_pomoćno_'!AC139)</f>
        <v>0</v>
      </c>
      <c r="F139" s="53">
        <f>SUM('Izvori sredstava_22-27_pomoćno_'!N139+'Izvori sredstava_22-27_pomoćno_'!V139+'Izvori sredstava_22-27_pomoćno_'!AD139)</f>
        <v>27541.810459251392</v>
      </c>
      <c r="G139" s="53">
        <f>SUM('Izvori sredstava_22-27_pomoćno_'!O139+'Izvori sredstava_22-27_pomoćno_'!W139+'Izvori sredstava_22-27_pomoćno_'!AE139)</f>
        <v>111826.38704539421</v>
      </c>
      <c r="H139" s="53">
        <f>SUM('Izvori sredstava_22-27_pomoćno_'!P139+'Izvori sredstava_22-27_pomoćno_'!X139+'Izvori sredstava_22-27_pomoćno_'!AF139)</f>
        <v>0</v>
      </c>
      <c r="I139" s="53">
        <f>SUM('Izvori sredstava_22-27_pomoćno_'!Q139+'Izvori sredstava_22-27_pomoćno_'!Y139+'Izvori sredstava_22-27_pomoćno_'!AG139)</f>
        <v>0</v>
      </c>
      <c r="J139" s="53">
        <f>SUM('Izvori sredstava_22-27_pomoćno_'!R139+'Izvori sredstava_22-27_pomoćno_'!Z139+'Izvori sredstava_22-27_pomoćno_'!AH139)</f>
        <v>0</v>
      </c>
      <c r="K139" s="45">
        <f>SUM('Izvori sredstava_22-27_pomoćno_'!S139+'Izvori sredstava_22-27_pomoćno_'!AA139+'Izvori sredstava_22-27_pomoćno_'!AI139)</f>
        <v>139368.19750464562</v>
      </c>
      <c r="L139" s="50">
        <v>0</v>
      </c>
      <c r="M139" s="50">
        <v>0</v>
      </c>
      <c r="N139" s="50">
        <v>995.48712503318291</v>
      </c>
      <c r="O139" s="50">
        <v>5641.09370852137</v>
      </c>
      <c r="P139" s="50">
        <v>0</v>
      </c>
      <c r="Q139" s="50">
        <v>0</v>
      </c>
      <c r="R139" s="50">
        <v>0</v>
      </c>
      <c r="S139" s="45">
        <v>6636.5808335545526</v>
      </c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</row>
    <row r="140" spans="1:39" ht="26.25" customHeight="1">
      <c r="A140" s="11" t="s">
        <v>401</v>
      </c>
      <c r="B140" s="11" t="s">
        <v>402</v>
      </c>
      <c r="C140" s="11" t="s">
        <v>36</v>
      </c>
      <c r="D140" s="53">
        <f>SUM('Izvori sredstava_22-27_pomoćno_'!L140+'Izvori sredstava_22-27_pomoćno_'!T140+'Izvori sredstava_22-27_pomoćno_'!AB140)</f>
        <v>0</v>
      </c>
      <c r="E140" s="53">
        <f>SUM('Izvori sredstava_22-27_pomoćno_'!M140+'Izvori sredstava_22-27_pomoćno_'!U140+'Izvori sredstava_22-27_pomoćno_'!AC140)</f>
        <v>0</v>
      </c>
      <c r="F140" s="53">
        <f>SUM('Izvori sredstava_22-27_pomoćno_'!N140+'Izvori sredstava_22-27_pomoćno_'!V140+'Izvori sredstava_22-27_pomoćno_'!AD140)</f>
        <v>0</v>
      </c>
      <c r="G140" s="53">
        <f>SUM('Izvori sredstava_22-27_pomoćno_'!O140+'Izvori sredstava_22-27_pomoćno_'!W140+'Izvori sredstava_22-27_pomoćno_'!AE140)</f>
        <v>0</v>
      </c>
      <c r="H140" s="53">
        <f>SUM('Izvori sredstava_22-27_pomoćno_'!P140+'Izvori sredstava_22-27_pomoćno_'!X140+'Izvori sredstava_22-27_pomoćno_'!AF140)</f>
        <v>0</v>
      </c>
      <c r="I140" s="53">
        <f>SUM('Izvori sredstava_22-27_pomoćno_'!Q140+'Izvori sredstava_22-27_pomoćno_'!Y140+'Izvori sredstava_22-27_pomoćno_'!AG140)</f>
        <v>0</v>
      </c>
      <c r="J140" s="53">
        <f>SUM('Izvori sredstava_22-27_pomoćno_'!R140+'Izvori sredstava_22-27_pomoćno_'!Z140+'Izvori sredstava_22-27_pomoćno_'!AH140)</f>
        <v>0</v>
      </c>
      <c r="K140" s="45">
        <f>SUM('Izvori sredstava_22-27_pomoćno_'!S140+'Izvori sredstava_22-27_pomoćno_'!AA140+'Izvori sredstava_22-27_pomoćno_'!AI140)</f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45">
        <v>0</v>
      </c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</row>
    <row r="141" spans="1:39" ht="26.25" customHeight="1">
      <c r="A141" s="11" t="s">
        <v>403</v>
      </c>
      <c r="B141" s="11" t="s">
        <v>404</v>
      </c>
      <c r="C141" s="11" t="s">
        <v>42</v>
      </c>
      <c r="D141" s="53">
        <f>SUM('Izvori sredstava_22-27_pomoćno_'!L141+'Izvori sredstava_22-27_pomoćno_'!T141+'Izvori sredstava_22-27_pomoćno_'!AB141)</f>
        <v>0</v>
      </c>
      <c r="E141" s="53">
        <f>SUM('Izvori sredstava_22-27_pomoćno_'!M141+'Izvori sredstava_22-27_pomoćno_'!U141+'Izvori sredstava_22-27_pomoćno_'!AC141)</f>
        <v>0</v>
      </c>
      <c r="F141" s="53">
        <f>SUM('Izvori sredstava_22-27_pomoćno_'!N141+'Izvori sredstava_22-27_pomoćno_'!V141+'Izvori sredstava_22-27_pomoćno_'!AD141)</f>
        <v>0</v>
      </c>
      <c r="G141" s="53">
        <f>SUM('Izvori sredstava_22-27_pomoćno_'!O141+'Izvori sredstava_22-27_pomoćno_'!W141+'Izvori sredstava_22-27_pomoćno_'!AE141)</f>
        <v>265463.23334218212</v>
      </c>
      <c r="H141" s="53">
        <f>SUM('Izvori sredstava_22-27_pomoćno_'!P141+'Izvori sredstava_22-27_pomoćno_'!X141+'Izvori sredstava_22-27_pomoćno_'!AF141)</f>
        <v>0</v>
      </c>
      <c r="I141" s="53">
        <f>SUM('Izvori sredstava_22-27_pomoćno_'!Q141+'Izvori sredstava_22-27_pomoćno_'!Y141+'Izvori sredstava_22-27_pomoćno_'!AG141)</f>
        <v>0</v>
      </c>
      <c r="J141" s="53">
        <f>SUM('Izvori sredstava_22-27_pomoćno_'!R141+'Izvori sredstava_22-27_pomoćno_'!Z141+'Izvori sredstava_22-27_pomoćno_'!AH141)</f>
        <v>0</v>
      </c>
      <c r="K141" s="45">
        <f>SUM('Izvori sredstava_22-27_pomoćno_'!S141+'Izvori sredstava_22-27_pomoćno_'!AA141+'Izvori sredstava_22-27_pomoćno_'!AI141)</f>
        <v>265463.23334218212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45">
        <v>0</v>
      </c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</row>
    <row r="142" spans="1:39" ht="26.25" customHeight="1">
      <c r="A142" s="11" t="s">
        <v>405</v>
      </c>
      <c r="B142" s="11" t="s">
        <v>406</v>
      </c>
      <c r="C142" s="11" t="s">
        <v>42</v>
      </c>
      <c r="D142" s="53">
        <f>SUM('Izvori sredstava_22-27_pomoćno_'!L142+'Izvori sredstava_22-27_pomoćno_'!T142+'Izvori sredstava_22-27_pomoćno_'!AB142)</f>
        <v>0</v>
      </c>
      <c r="E142" s="53">
        <f>SUM('Izvori sredstava_22-27_pomoćno_'!M142+'Izvori sredstava_22-27_pomoćno_'!U142+'Izvori sredstava_22-27_pomoćno_'!AC142)</f>
        <v>0</v>
      </c>
      <c r="F142" s="53">
        <f>SUM('Izvori sredstava_22-27_pomoćno_'!N142+'Izvori sredstava_22-27_pomoćno_'!V142+'Izvori sredstava_22-27_pomoćno_'!AD142)</f>
        <v>66365.808335545531</v>
      </c>
      <c r="G142" s="53">
        <f>SUM('Izvori sredstava_22-27_pomoćno_'!O142+'Izvori sredstava_22-27_pomoćno_'!W142+'Izvori sredstava_22-27_pomoćno_'!AE142)</f>
        <v>0</v>
      </c>
      <c r="H142" s="53">
        <f>SUM('Izvori sredstava_22-27_pomoćno_'!P142+'Izvori sredstava_22-27_pomoćno_'!X142+'Izvori sredstava_22-27_pomoćno_'!AF142)</f>
        <v>0</v>
      </c>
      <c r="I142" s="53">
        <f>SUM('Izvori sredstava_22-27_pomoćno_'!Q142+'Izvori sredstava_22-27_pomoćno_'!Y142+'Izvori sredstava_22-27_pomoćno_'!AG142)</f>
        <v>0</v>
      </c>
      <c r="J142" s="53">
        <f>SUM('Izvori sredstava_22-27_pomoćno_'!R142+'Izvori sredstava_22-27_pomoćno_'!Z142+'Izvori sredstava_22-27_pomoćno_'!AH142)</f>
        <v>0</v>
      </c>
      <c r="K142" s="45">
        <f>SUM('Izvori sredstava_22-27_pomoćno_'!S142+'Izvori sredstava_22-27_pomoćno_'!AA142+'Izvori sredstava_22-27_pomoćno_'!AI142)</f>
        <v>66365.808335545531</v>
      </c>
      <c r="L142" s="50">
        <v>0</v>
      </c>
      <c r="M142" s="50">
        <v>0</v>
      </c>
      <c r="N142" s="50">
        <v>26546.32333421821</v>
      </c>
      <c r="O142" s="50">
        <v>0</v>
      </c>
      <c r="P142" s="50">
        <v>0</v>
      </c>
      <c r="Q142" s="50">
        <v>0</v>
      </c>
      <c r="R142" s="50">
        <v>0</v>
      </c>
      <c r="S142" s="45">
        <v>26546.32333421821</v>
      </c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</row>
    <row r="143" spans="1:39" ht="26.25" customHeight="1">
      <c r="A143" s="11" t="s">
        <v>407</v>
      </c>
      <c r="B143" s="11" t="s">
        <v>408</v>
      </c>
      <c r="C143" s="11" t="s">
        <v>42</v>
      </c>
      <c r="D143" s="53">
        <f>SUM('Izvori sredstava_22-27_pomoćno_'!L143+'Izvori sredstava_22-27_pomoćno_'!T143+'Izvori sredstava_22-27_pomoćno_'!AB143)</f>
        <v>39819.485001327317</v>
      </c>
      <c r="E143" s="53">
        <f>SUM('Izvori sredstava_22-27_pomoćno_'!M143+'Izvori sredstava_22-27_pomoćno_'!U143+'Izvori sredstava_22-27_pomoćno_'!AC143)</f>
        <v>0</v>
      </c>
      <c r="F143" s="53">
        <f>SUM('Izvori sredstava_22-27_pomoćno_'!N143+'Izvori sredstava_22-27_pomoćno_'!V143+'Izvori sredstava_22-27_pomoćno_'!AD143)</f>
        <v>13273.161667109105</v>
      </c>
      <c r="G143" s="53">
        <f>SUM('Izvori sredstava_22-27_pomoćno_'!O143+'Izvori sredstava_22-27_pomoćno_'!W143+'Izvori sredstava_22-27_pomoćno_'!AE143)</f>
        <v>0</v>
      </c>
      <c r="H143" s="53">
        <f>SUM('Izvori sredstava_22-27_pomoćno_'!P143+'Izvori sredstava_22-27_pomoćno_'!X143+'Izvori sredstava_22-27_pomoćno_'!AF143)</f>
        <v>0</v>
      </c>
      <c r="I143" s="53">
        <f>SUM('Izvori sredstava_22-27_pomoćno_'!Q143+'Izvori sredstava_22-27_pomoćno_'!Y143+'Izvori sredstava_22-27_pomoćno_'!AG143)</f>
        <v>0</v>
      </c>
      <c r="J143" s="53">
        <f>SUM('Izvori sredstava_22-27_pomoćno_'!R143+'Izvori sredstava_22-27_pomoćno_'!Z143+'Izvori sredstava_22-27_pomoćno_'!AH143)</f>
        <v>0</v>
      </c>
      <c r="K143" s="45">
        <f>SUM('Izvori sredstava_22-27_pomoćno_'!S143+'Izvori sredstava_22-27_pomoćno_'!AA143+'Izvori sredstava_22-27_pomoćno_'!AI143)</f>
        <v>53092.64666843642</v>
      </c>
      <c r="L143" s="50">
        <v>0</v>
      </c>
      <c r="M143" s="50">
        <v>0</v>
      </c>
      <c r="N143" s="50">
        <v>13273.161667109105</v>
      </c>
      <c r="O143" s="50">
        <v>0</v>
      </c>
      <c r="P143" s="50">
        <v>0</v>
      </c>
      <c r="Q143" s="50">
        <v>0</v>
      </c>
      <c r="R143" s="50">
        <v>0</v>
      </c>
      <c r="S143" s="45">
        <v>13273.161667109105</v>
      </c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</row>
    <row r="144" spans="1:39" ht="26.25" customHeight="1">
      <c r="A144" s="11" t="s">
        <v>409</v>
      </c>
      <c r="B144" s="11" t="s">
        <v>410</v>
      </c>
      <c r="C144" s="11" t="s">
        <v>42</v>
      </c>
      <c r="D144" s="53">
        <f>SUM('Izvori sredstava_22-27_pomoćno_'!L144+'Izvori sredstava_22-27_pomoćno_'!T144+'Izvori sredstava_22-27_pomoćno_'!AB144)</f>
        <v>53092.64666843642</v>
      </c>
      <c r="E144" s="53">
        <f>SUM('Izvori sredstava_22-27_pomoćno_'!M144+'Izvori sredstava_22-27_pomoćno_'!U144+'Izvori sredstava_22-27_pomoćno_'!AC144)</f>
        <v>0</v>
      </c>
      <c r="F144" s="53">
        <f>SUM('Izvori sredstava_22-27_pomoćno_'!N144+'Izvori sredstava_22-27_pomoćno_'!V144+'Izvori sredstava_22-27_pomoćno_'!AD144)</f>
        <v>13273.161667109105</v>
      </c>
      <c r="G144" s="53">
        <f>SUM('Izvori sredstava_22-27_pomoćno_'!O144+'Izvori sredstava_22-27_pomoćno_'!W144+'Izvori sredstava_22-27_pomoćno_'!AE144)</f>
        <v>0</v>
      </c>
      <c r="H144" s="53">
        <f>SUM('Izvori sredstava_22-27_pomoćno_'!P144+'Izvori sredstava_22-27_pomoćno_'!X144+'Izvori sredstava_22-27_pomoćno_'!AF144)</f>
        <v>0</v>
      </c>
      <c r="I144" s="53">
        <f>SUM('Izvori sredstava_22-27_pomoćno_'!Q144+'Izvori sredstava_22-27_pomoćno_'!Y144+'Izvori sredstava_22-27_pomoćno_'!AG144)</f>
        <v>0</v>
      </c>
      <c r="J144" s="53">
        <f>SUM('Izvori sredstava_22-27_pomoćno_'!R144+'Izvori sredstava_22-27_pomoćno_'!Z144+'Izvori sredstava_22-27_pomoćno_'!AH144)</f>
        <v>0</v>
      </c>
      <c r="K144" s="45">
        <f>SUM('Izvori sredstava_22-27_pomoćno_'!S144+'Izvori sredstava_22-27_pomoćno_'!AA144+'Izvori sredstava_22-27_pomoćno_'!AI144)</f>
        <v>66365.808335545531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45">
        <v>0</v>
      </c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</row>
    <row r="145" spans="1:39" ht="26.25" customHeight="1">
      <c r="A145" s="11" t="s">
        <v>411</v>
      </c>
      <c r="B145" s="11" t="s">
        <v>400</v>
      </c>
      <c r="C145" s="11" t="s">
        <v>164</v>
      </c>
      <c r="D145" s="53">
        <f>SUM('Izvori sredstava_22-27_pomoćno_'!L145+'Izvori sredstava_22-27_pomoćno_'!T145+'Izvori sredstava_22-27_pomoćno_'!AB145)</f>
        <v>42474.117334749135</v>
      </c>
      <c r="E145" s="53">
        <f>SUM('Izvori sredstava_22-27_pomoćno_'!M145+'Izvori sredstava_22-27_pomoćno_'!U145+'Izvori sredstava_22-27_pomoćno_'!AC145)</f>
        <v>0</v>
      </c>
      <c r="F145" s="53">
        <f>SUM('Izvori sredstava_22-27_pomoćno_'!N145+'Izvori sredstava_22-27_pomoćno_'!V145+'Izvori sredstava_22-27_pomoćno_'!AD145)</f>
        <v>92912.131669763738</v>
      </c>
      <c r="G145" s="53">
        <f>SUM('Izvori sredstava_22-27_pomoćno_'!O145+'Izvori sredstava_22-27_pomoćno_'!W145+'Izvori sredstava_22-27_pomoćno_'!AE145)</f>
        <v>66365.808335545531</v>
      </c>
      <c r="H145" s="53">
        <f>SUM('Izvori sredstava_22-27_pomoćno_'!P145+'Izvori sredstava_22-27_pomoćno_'!X145+'Izvori sredstava_22-27_pomoćno_'!AF145)</f>
        <v>0</v>
      </c>
      <c r="I145" s="53">
        <f>SUM('Izvori sredstava_22-27_pomoćno_'!Q145+'Izvori sredstava_22-27_pomoćno_'!Y145+'Izvori sredstava_22-27_pomoćno_'!AG145)</f>
        <v>0</v>
      </c>
      <c r="J145" s="53">
        <f>SUM('Izvori sredstava_22-27_pomoćno_'!R145+'Izvori sredstava_22-27_pomoćno_'!Z145+'Izvori sredstava_22-27_pomoćno_'!AH145)</f>
        <v>39819.485001327317</v>
      </c>
      <c r="K145" s="45">
        <f>SUM('Izvori sredstava_22-27_pomoćno_'!S145+'Izvori sredstava_22-27_pomoćno_'!AA145+'Izvori sredstava_22-27_pomoćno_'!AI145)</f>
        <v>241571.54234138574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45">
        <v>0</v>
      </c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</row>
    <row r="146" spans="1:39" ht="26.25" customHeight="1">
      <c r="A146" s="11" t="s">
        <v>412</v>
      </c>
      <c r="B146" s="11" t="s">
        <v>404</v>
      </c>
      <c r="C146" s="11" t="s">
        <v>200</v>
      </c>
      <c r="D146" s="53">
        <f>SUM('Izvori sredstava_22-27_pomoćno_'!L146+'Izvori sredstava_22-27_pomoćno_'!T146+'Izvori sredstava_22-27_pomoćno_'!AB146)</f>
        <v>199097.42500663659</v>
      </c>
      <c r="E146" s="53">
        <f>SUM('Izvori sredstava_22-27_pomoćno_'!M146+'Izvori sredstava_22-27_pomoćno_'!U146+'Izvori sredstava_22-27_pomoćno_'!AC146)</f>
        <v>0</v>
      </c>
      <c r="F146" s="53">
        <f>SUM('Izvori sredstava_22-27_pomoćno_'!N146+'Izvori sredstava_22-27_pomoćno_'!V146+'Izvori sredstava_22-27_pomoćno_'!AD146)</f>
        <v>199097.42500663659</v>
      </c>
      <c r="G146" s="53">
        <f>SUM('Izvori sredstava_22-27_pomoćno_'!O146+'Izvori sredstava_22-27_pomoćno_'!W146+'Izvori sredstava_22-27_pomoćno_'!AE146)</f>
        <v>0</v>
      </c>
      <c r="H146" s="53">
        <f>SUM('Izvori sredstava_22-27_pomoćno_'!P146+'Izvori sredstava_22-27_pomoćno_'!X146+'Izvori sredstava_22-27_pomoćno_'!AF146)</f>
        <v>0</v>
      </c>
      <c r="I146" s="53">
        <f>SUM('Izvori sredstava_22-27_pomoćno_'!Q146+'Izvori sredstava_22-27_pomoćno_'!Y146+'Izvori sredstava_22-27_pomoćno_'!AG146)</f>
        <v>0</v>
      </c>
      <c r="J146" s="53">
        <f>SUM('Izvori sredstava_22-27_pomoćno_'!R146+'Izvori sredstava_22-27_pomoćno_'!Z146+'Izvori sredstava_22-27_pomoćno_'!AH146)</f>
        <v>0</v>
      </c>
      <c r="K146" s="45">
        <f>SUM('Izvori sredstava_22-27_pomoćno_'!S146+'Izvori sredstava_22-27_pomoćno_'!AA146+'Izvori sredstava_22-27_pomoćno_'!AI146)</f>
        <v>398194.85001327319</v>
      </c>
      <c r="L146" s="50">
        <v>66365.808335545531</v>
      </c>
      <c r="M146" s="50">
        <v>0</v>
      </c>
      <c r="N146" s="50">
        <v>66365.808335545531</v>
      </c>
      <c r="O146" s="50">
        <v>0</v>
      </c>
      <c r="P146" s="50">
        <v>0</v>
      </c>
      <c r="Q146" s="50">
        <v>0</v>
      </c>
      <c r="R146" s="50">
        <v>0</v>
      </c>
      <c r="S146" s="45">
        <v>132731.61667109106</v>
      </c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</row>
    <row r="147" spans="1:39" ht="26.25" customHeight="1">
      <c r="A147" s="11" t="s">
        <v>413</v>
      </c>
      <c r="B147" s="11" t="s">
        <v>404</v>
      </c>
      <c r="C147" s="11" t="s">
        <v>55</v>
      </c>
      <c r="D147" s="53">
        <f>SUM('Izvori sredstava_22-27_pomoćno_'!L147+'Izvori sredstava_22-27_pomoćno_'!T147+'Izvori sredstava_22-27_pomoćno_'!AB147)</f>
        <v>0</v>
      </c>
      <c r="E147" s="53">
        <f>SUM('Izvori sredstava_22-27_pomoćno_'!M147+'Izvori sredstava_22-27_pomoćno_'!U147+'Izvori sredstava_22-27_pomoćno_'!AC147)</f>
        <v>0</v>
      </c>
      <c r="F147" s="53">
        <f>SUM('Izvori sredstava_22-27_pomoćno_'!N147+'Izvori sredstava_22-27_pomoćno_'!V147+'Izvori sredstava_22-27_pomoćno_'!AD147)</f>
        <v>372299.97345367668</v>
      </c>
      <c r="G147" s="53">
        <f>SUM('Izvori sredstava_22-27_pomoćno_'!O147+'Izvori sredstava_22-27_pomoćno_'!W147+'Izvori sredstava_22-27_pomoćno_'!AE147)</f>
        <v>248199.89381470668</v>
      </c>
      <c r="H147" s="53">
        <f>SUM('Izvori sredstava_22-27_pomoćno_'!P147+'Izvori sredstava_22-27_pomoćno_'!X147+'Izvori sredstava_22-27_pomoćno_'!AF147)</f>
        <v>0</v>
      </c>
      <c r="I147" s="53">
        <f>SUM('Izvori sredstava_22-27_pomoćno_'!Q147+'Izvori sredstava_22-27_pomoćno_'!Y147+'Izvori sredstava_22-27_pomoćno_'!AG147)</f>
        <v>0</v>
      </c>
      <c r="J147" s="53">
        <f>SUM('Izvori sredstava_22-27_pomoćno_'!R147+'Izvori sredstava_22-27_pomoćno_'!Z147+'Izvori sredstava_22-27_pomoćno_'!AH147)</f>
        <v>0</v>
      </c>
      <c r="K147" s="45">
        <f>SUM('Izvori sredstava_22-27_pomoćno_'!S147+'Izvori sredstava_22-27_pomoćno_'!AA147+'Izvori sredstava_22-27_pomoćno_'!AI147)</f>
        <v>620499.86726838339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45">
        <v>0</v>
      </c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</row>
    <row r="148" spans="1:39" ht="26.25" customHeight="1">
      <c r="A148" s="11" t="s">
        <v>414</v>
      </c>
      <c r="B148" s="11" t="s">
        <v>415</v>
      </c>
      <c r="C148" s="11" t="s">
        <v>55</v>
      </c>
      <c r="D148" s="53">
        <f>SUM('Izvori sredstava_22-27_pomoćno_'!L148+'Izvori sredstava_22-27_pomoćno_'!T148+'Izvori sredstava_22-27_pomoćno_'!AB148)</f>
        <v>0</v>
      </c>
      <c r="E148" s="53">
        <f>SUM('Izvori sredstava_22-27_pomoćno_'!M148+'Izvori sredstava_22-27_pomoćno_'!U148+'Izvori sredstava_22-27_pomoćno_'!AC148)</f>
        <v>0</v>
      </c>
      <c r="F148" s="53">
        <f>SUM('Izvori sredstava_22-27_pomoćno_'!N148+'Izvori sredstava_22-27_pomoćno_'!V148+'Izvori sredstava_22-27_pomoćno_'!AD148)</f>
        <v>21599.946907353333</v>
      </c>
      <c r="G148" s="53">
        <f>SUM('Izvori sredstava_22-27_pomoćno_'!O148+'Izvori sredstava_22-27_pomoćno_'!W148+'Izvori sredstava_22-27_pomoćno_'!AE148)</f>
        <v>103500</v>
      </c>
      <c r="H148" s="53">
        <f>SUM('Izvori sredstava_22-27_pomoćno_'!P148+'Izvori sredstava_22-27_pomoćno_'!X148+'Izvori sredstava_22-27_pomoćno_'!AF148)</f>
        <v>0</v>
      </c>
      <c r="I148" s="53">
        <f>SUM('Izvori sredstava_22-27_pomoćno_'!Q148+'Izvori sredstava_22-27_pomoćno_'!Y148+'Izvori sredstava_22-27_pomoćno_'!AG148)</f>
        <v>0</v>
      </c>
      <c r="J148" s="53">
        <f>SUM('Izvori sredstava_22-27_pomoćno_'!R148+'Izvori sredstava_22-27_pomoćno_'!Z148+'Izvori sredstava_22-27_pomoćno_'!AH148)</f>
        <v>0</v>
      </c>
      <c r="K148" s="45">
        <f>SUM('Izvori sredstava_22-27_pomoćno_'!S148+'Izvori sredstava_22-27_pomoćno_'!AA148+'Izvori sredstava_22-27_pomoćno_'!AI148)</f>
        <v>125099.94690735333</v>
      </c>
      <c r="L148" s="50">
        <v>0</v>
      </c>
      <c r="M148" s="50">
        <v>0</v>
      </c>
      <c r="N148" s="50">
        <v>21599.946907353333</v>
      </c>
      <c r="O148" s="50">
        <v>103500</v>
      </c>
      <c r="P148" s="50">
        <v>0</v>
      </c>
      <c r="Q148" s="50">
        <v>0</v>
      </c>
      <c r="R148" s="50">
        <v>0</v>
      </c>
      <c r="S148" s="45">
        <v>125099.94690735333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</row>
    <row r="149" spans="1:39" ht="26.25" customHeight="1">
      <c r="A149" s="11" t="s">
        <v>416</v>
      </c>
      <c r="B149" s="11" t="s">
        <v>417</v>
      </c>
      <c r="C149" s="11" t="s">
        <v>164</v>
      </c>
      <c r="D149" s="53">
        <f>SUM('Izvori sredstava_22-27_pomoćno_'!L149+'Izvori sredstava_22-27_pomoćno_'!T149+'Izvori sredstava_22-27_pomoćno_'!AB149)</f>
        <v>33182.904167772766</v>
      </c>
      <c r="E149" s="53">
        <f>SUM('Izvori sredstava_22-27_pomoćno_'!M149+'Izvori sredstava_22-27_pomoćno_'!U149+'Izvori sredstava_22-27_pomoćno_'!AC149)</f>
        <v>13273.161667109105</v>
      </c>
      <c r="F149" s="53">
        <f>SUM('Izvori sredstava_22-27_pomoćno_'!N149+'Izvori sredstava_22-27_pomoćno_'!V149+'Izvori sredstava_22-27_pomoćno_'!AD149)</f>
        <v>46456.065834881869</v>
      </c>
      <c r="G149" s="53">
        <f>SUM('Izvori sredstava_22-27_pomoćno_'!O149+'Izvori sredstava_22-27_pomoćno_'!W149+'Izvori sredstava_22-27_pomoćno_'!AE149)</f>
        <v>0</v>
      </c>
      <c r="H149" s="53">
        <f>SUM('Izvori sredstava_22-27_pomoćno_'!P149+'Izvori sredstava_22-27_pomoćno_'!X149+'Izvori sredstava_22-27_pomoćno_'!AF149)</f>
        <v>0</v>
      </c>
      <c r="I149" s="53">
        <f>SUM('Izvori sredstava_22-27_pomoćno_'!Q149+'Izvori sredstava_22-27_pomoćno_'!Y149+'Izvori sredstava_22-27_pomoćno_'!AG149)</f>
        <v>0</v>
      </c>
      <c r="J149" s="53">
        <f>SUM('Izvori sredstava_22-27_pomoćno_'!R149+'Izvori sredstava_22-27_pomoćno_'!Z149+'Izvori sredstava_22-27_pomoćno_'!AH149)</f>
        <v>0</v>
      </c>
      <c r="K149" s="45">
        <f>SUM('Izvori sredstava_22-27_pomoćno_'!S149+'Izvori sredstava_22-27_pomoćno_'!AA149+'Izvori sredstava_22-27_pomoćno_'!AI149)</f>
        <v>92912.131669763738</v>
      </c>
      <c r="L149" s="50">
        <v>33182.904167772766</v>
      </c>
      <c r="M149" s="50">
        <v>13273.161667109105</v>
      </c>
      <c r="N149" s="50">
        <v>46456.065834881869</v>
      </c>
      <c r="O149" s="50">
        <v>0</v>
      </c>
      <c r="P149" s="50">
        <v>0</v>
      </c>
      <c r="Q149" s="50">
        <v>0</v>
      </c>
      <c r="R149" s="50">
        <v>0</v>
      </c>
      <c r="S149" s="45">
        <v>92912.131669763738</v>
      </c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</row>
    <row r="150" spans="1:39" ht="26.25" customHeight="1">
      <c r="A150" s="11" t="s">
        <v>418</v>
      </c>
      <c r="B150" s="11" t="s">
        <v>419</v>
      </c>
      <c r="C150" s="11" t="s">
        <v>50</v>
      </c>
      <c r="D150" s="53">
        <f>SUM('Izvori sredstava_22-27_pomoćno_'!L150+'Izvori sredstava_22-27_pomoćno_'!T150+'Izvori sredstava_22-27_pomoćno_'!AB150)</f>
        <v>0</v>
      </c>
      <c r="E150" s="53">
        <f>SUM('Izvori sredstava_22-27_pomoćno_'!M150+'Izvori sredstava_22-27_pomoćno_'!U150+'Izvori sredstava_22-27_pomoćno_'!AC150)</f>
        <v>5309.2646668436419</v>
      </c>
      <c r="F150" s="53">
        <f>SUM('Izvori sredstava_22-27_pomoćno_'!N150+'Izvori sredstava_22-27_pomoćno_'!V150+'Izvori sredstava_22-27_pomoćno_'!AD150)</f>
        <v>7963.8970002654632</v>
      </c>
      <c r="G150" s="53">
        <f>SUM('Izvori sredstava_22-27_pomoćno_'!O150+'Izvori sredstava_22-27_pomoćno_'!W150+'Izvori sredstava_22-27_pomoćno_'!AE150)</f>
        <v>0</v>
      </c>
      <c r="H150" s="53">
        <f>SUM('Izvori sredstava_22-27_pomoćno_'!P150+'Izvori sredstava_22-27_pomoćno_'!X150+'Izvori sredstava_22-27_pomoćno_'!AF150)</f>
        <v>0</v>
      </c>
      <c r="I150" s="53">
        <f>SUM('Izvori sredstava_22-27_pomoćno_'!Q150+'Izvori sredstava_22-27_pomoćno_'!Y150+'Izvori sredstava_22-27_pomoćno_'!AG150)</f>
        <v>0</v>
      </c>
      <c r="J150" s="53">
        <f>SUM('Izvori sredstava_22-27_pomoćno_'!R150+'Izvori sredstava_22-27_pomoćno_'!Z150+'Izvori sredstava_22-27_pomoćno_'!AH150)</f>
        <v>0</v>
      </c>
      <c r="K150" s="45">
        <f>SUM('Izvori sredstava_22-27_pomoćno_'!S150+'Izvori sredstava_22-27_pomoćno_'!AA150+'Izvori sredstava_22-27_pomoćno_'!AI150)</f>
        <v>13273.161667109105</v>
      </c>
      <c r="L150" s="50">
        <v>0</v>
      </c>
      <c r="M150" s="50">
        <v>5309.2646668436419</v>
      </c>
      <c r="N150" s="50">
        <v>7963.8970002654632</v>
      </c>
      <c r="O150" s="50">
        <v>0</v>
      </c>
      <c r="P150" s="50">
        <v>0</v>
      </c>
      <c r="Q150" s="50">
        <v>0</v>
      </c>
      <c r="R150" s="50">
        <v>0</v>
      </c>
      <c r="S150" s="45">
        <v>13273.161667109105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</row>
    <row r="151" spans="1:39" ht="26.25" customHeight="1">
      <c r="A151" s="11" t="s">
        <v>420</v>
      </c>
      <c r="B151" s="11" t="s">
        <v>421</v>
      </c>
      <c r="C151" s="11" t="s">
        <v>50</v>
      </c>
      <c r="D151" s="53">
        <f>SUM('Izvori sredstava_22-27_pomoćno_'!L151+'Izvori sredstava_22-27_pomoćno_'!T151+'Izvori sredstava_22-27_pomoćno_'!AB151)</f>
        <v>0</v>
      </c>
      <c r="E151" s="53">
        <f>SUM('Izvori sredstava_22-27_pomoćno_'!M151+'Izvori sredstava_22-27_pomoćno_'!U151+'Izvori sredstava_22-27_pomoćno_'!AC151)</f>
        <v>0</v>
      </c>
      <c r="F151" s="53">
        <f>SUM('Izvori sredstava_22-27_pomoćno_'!N151+'Izvori sredstava_22-27_pomoćno_'!V151+'Izvori sredstava_22-27_pomoćno_'!AD151)</f>
        <v>92912.131669763738</v>
      </c>
      <c r="G151" s="53">
        <f>SUM('Izvori sredstava_22-27_pomoćno_'!O151+'Izvori sredstava_22-27_pomoćno_'!W151+'Izvori sredstava_22-27_pomoćno_'!AE151)</f>
        <v>132731.61667109106</v>
      </c>
      <c r="H151" s="53">
        <f>SUM('Izvori sredstava_22-27_pomoćno_'!P151+'Izvori sredstava_22-27_pomoćno_'!X151+'Izvori sredstava_22-27_pomoćno_'!AF151)</f>
        <v>0</v>
      </c>
      <c r="I151" s="53">
        <f>SUM('Izvori sredstava_22-27_pomoćno_'!Q151+'Izvori sredstava_22-27_pomoćno_'!Y151+'Izvori sredstava_22-27_pomoćno_'!AG151)</f>
        <v>0</v>
      </c>
      <c r="J151" s="53">
        <f>SUM('Izvori sredstava_22-27_pomoćno_'!R151+'Izvori sredstava_22-27_pomoćno_'!Z151+'Izvori sredstava_22-27_pomoćno_'!AH151)</f>
        <v>0</v>
      </c>
      <c r="K151" s="45">
        <f>SUM('Izvori sredstava_22-27_pomoćno_'!S151+'Izvori sredstava_22-27_pomoćno_'!AA151+'Izvori sredstava_22-27_pomoćno_'!AI151)</f>
        <v>225643.7483408548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45">
        <v>0</v>
      </c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</row>
    <row r="152" spans="1:39" ht="26.25" customHeight="1">
      <c r="A152" s="46" t="s">
        <v>422</v>
      </c>
      <c r="B152" s="46" t="s">
        <v>423</v>
      </c>
      <c r="C152" s="46" t="s">
        <v>18</v>
      </c>
      <c r="D152" s="45">
        <f>SUM('Izvori sredstava_22-27_pomoćno_'!L152+'Izvori sredstava_22-27_pomoćno_'!T152+'Izvori sredstava_22-27_pomoćno_'!AB152)</f>
        <v>132731.61667109106</v>
      </c>
      <c r="E152" s="45">
        <f>SUM('Izvori sredstava_22-27_pomoćno_'!M152+'Izvori sredstava_22-27_pomoćno_'!U152+'Izvori sredstava_22-27_pomoćno_'!AC152)</f>
        <v>0</v>
      </c>
      <c r="F152" s="45">
        <f>SUM('Izvori sredstava_22-27_pomoćno_'!N152+'Izvori sredstava_22-27_pomoćno_'!V152+'Izvori sredstava_22-27_pomoćno_'!AD152)</f>
        <v>125099.54871250334</v>
      </c>
      <c r="G152" s="45">
        <f>SUM('Izvori sredstava_22-27_pomoćno_'!O152+'Izvori sredstava_22-27_pomoćno_'!W152+'Izvori sredstava_22-27_pomoćno_'!AE152)</f>
        <v>805349.08415184496</v>
      </c>
      <c r="H152" s="45">
        <f>SUM('Izvori sredstava_22-27_pomoćno_'!P152+'Izvori sredstava_22-27_pomoćno_'!X152+'Izvori sredstava_22-27_pomoćno_'!AF152)</f>
        <v>0</v>
      </c>
      <c r="I152" s="45">
        <f>SUM('Izvori sredstava_22-27_pomoćno_'!Q152+'Izvori sredstava_22-27_pomoćno_'!Y152+'Izvori sredstava_22-27_pomoćno_'!AG152)</f>
        <v>0</v>
      </c>
      <c r="J152" s="45">
        <f>SUM('Izvori sredstava_22-27_pomoćno_'!R152+'Izvori sredstava_22-27_pomoćno_'!Z152+'Izvori sredstava_22-27_pomoćno_'!AH152)</f>
        <v>0</v>
      </c>
      <c r="K152" s="45">
        <f>SUM('Izvori sredstava_22-27_pomoćno_'!S152+'Izvori sredstava_22-27_pomoćno_'!AA152+'Izvori sredstava_22-27_pomoćno_'!AI152)</f>
        <v>1063180.2495354393</v>
      </c>
      <c r="L152" s="45">
        <v>0</v>
      </c>
      <c r="M152" s="45">
        <v>0</v>
      </c>
      <c r="N152" s="45">
        <v>47119.723918237331</v>
      </c>
      <c r="O152" s="45">
        <v>198433.76692328113</v>
      </c>
      <c r="P152" s="45">
        <v>0</v>
      </c>
      <c r="Q152" s="45">
        <v>0</v>
      </c>
      <c r="R152" s="45">
        <v>0</v>
      </c>
      <c r="S152" s="49">
        <v>245553.49084151845</v>
      </c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</row>
    <row r="153" spans="1:39" ht="26.25" customHeight="1">
      <c r="A153" s="11" t="s">
        <v>427</v>
      </c>
      <c r="B153" s="11" t="s">
        <v>428</v>
      </c>
      <c r="C153" s="11" t="s">
        <v>171</v>
      </c>
      <c r="D153" s="53">
        <f>SUM('Izvori sredstava_22-27_pomoćno_'!L153+'Izvori sredstava_22-27_pomoćno_'!T153+'Izvori sredstava_22-27_pomoćno_'!AB153)</f>
        <v>0</v>
      </c>
      <c r="E153" s="53">
        <f>SUM('Izvori sredstava_22-27_pomoćno_'!M153+'Izvori sredstava_22-27_pomoćno_'!U153+'Izvori sredstava_22-27_pomoćno_'!AC153)</f>
        <v>0</v>
      </c>
      <c r="F153" s="53">
        <f>SUM('Izvori sredstava_22-27_pomoćno_'!N153+'Izvori sredstava_22-27_pomoćno_'!V153+'Izvori sredstava_22-27_pomoćno_'!AD153)</f>
        <v>0</v>
      </c>
      <c r="G153" s="53">
        <f>SUM('Izvori sredstava_22-27_pomoćno_'!O153+'Izvori sredstava_22-27_pomoćno_'!W153+'Izvori sredstava_22-27_pomoćno_'!AE153)</f>
        <v>0</v>
      </c>
      <c r="H153" s="53">
        <f>SUM('Izvori sredstava_22-27_pomoćno_'!P153+'Izvori sredstava_22-27_pomoćno_'!X153+'Izvori sredstava_22-27_pomoćno_'!AF153)</f>
        <v>0</v>
      </c>
      <c r="I153" s="53">
        <f>SUM('Izvori sredstava_22-27_pomoćno_'!Q153+'Izvori sredstava_22-27_pomoćno_'!Y153+'Izvori sredstava_22-27_pomoćno_'!AG153)</f>
        <v>0</v>
      </c>
      <c r="J153" s="53">
        <f>SUM('Izvori sredstava_22-27_pomoćno_'!R153+'Izvori sredstava_22-27_pomoćno_'!Z153+'Izvori sredstava_22-27_pomoćno_'!AH153)</f>
        <v>0</v>
      </c>
      <c r="K153" s="45">
        <f>SUM('Izvori sredstava_22-27_pomoćno_'!S153+'Izvori sredstava_22-27_pomoćno_'!AA153+'Izvori sredstava_22-27_pomoćno_'!AI153)</f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45">
        <v>0</v>
      </c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</row>
    <row r="154" spans="1:39" ht="26.25" customHeight="1">
      <c r="A154" s="11" t="s">
        <v>429</v>
      </c>
      <c r="B154" s="12" t="s">
        <v>430</v>
      </c>
      <c r="C154" s="12" t="s">
        <v>42</v>
      </c>
      <c r="D154" s="53">
        <f>SUM('Izvori sredstava_22-27_pomoćno_'!L154+'Izvori sredstava_22-27_pomoćno_'!T154+'Izvori sredstava_22-27_pomoćno_'!AB154)</f>
        <v>0</v>
      </c>
      <c r="E154" s="53">
        <f>SUM('Izvori sredstava_22-27_pomoćno_'!M154+'Izvori sredstava_22-27_pomoćno_'!U154+'Izvori sredstava_22-27_pomoćno_'!AC154)</f>
        <v>0</v>
      </c>
      <c r="F154" s="53">
        <f>SUM('Izvori sredstava_22-27_pomoćno_'!N154+'Izvori sredstava_22-27_pomoćno_'!V154+'Izvori sredstava_22-27_pomoćno_'!AD154)</f>
        <v>0</v>
      </c>
      <c r="G154" s="53">
        <f>SUM('Izvori sredstava_22-27_pomoćno_'!O154+'Izvori sredstava_22-27_pomoćno_'!W154+'Izvori sredstava_22-27_pomoćno_'!AE154)</f>
        <v>203079.37350676931</v>
      </c>
      <c r="H154" s="53">
        <f>SUM('Izvori sredstava_22-27_pomoćno_'!P154+'Izvori sredstava_22-27_pomoćno_'!X154+'Izvori sredstava_22-27_pomoćno_'!AF154)</f>
        <v>0</v>
      </c>
      <c r="I154" s="53">
        <f>SUM('Izvori sredstava_22-27_pomoćno_'!Q154+'Izvori sredstava_22-27_pomoćno_'!Y154+'Izvori sredstava_22-27_pomoćno_'!AG154)</f>
        <v>0</v>
      </c>
      <c r="J154" s="53">
        <f>SUM('Izvori sredstava_22-27_pomoćno_'!R154+'Izvori sredstava_22-27_pomoćno_'!Z154+'Izvori sredstava_22-27_pomoćno_'!AH154)</f>
        <v>0</v>
      </c>
      <c r="K154" s="45">
        <f>SUM('Izvori sredstava_22-27_pomoćno_'!S154+'Izvori sredstava_22-27_pomoćno_'!AA154+'Izvori sredstava_22-27_pomoćno_'!AI154)</f>
        <v>203079.37350676931</v>
      </c>
      <c r="L154" s="50">
        <v>0</v>
      </c>
      <c r="M154" s="50">
        <v>0</v>
      </c>
      <c r="N154" s="50">
        <v>0</v>
      </c>
      <c r="O154" s="50">
        <v>96894.080169896479</v>
      </c>
      <c r="P154" s="50">
        <v>0</v>
      </c>
      <c r="Q154" s="50">
        <v>0</v>
      </c>
      <c r="R154" s="50">
        <v>0</v>
      </c>
      <c r="S154" s="45">
        <v>96894.080169896479</v>
      </c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</row>
    <row r="155" spans="1:39" ht="26.25" customHeight="1">
      <c r="A155" s="11" t="s">
        <v>431</v>
      </c>
      <c r="B155" s="12" t="s">
        <v>432</v>
      </c>
      <c r="C155" s="12" t="s">
        <v>42</v>
      </c>
      <c r="D155" s="53">
        <f>SUM('Izvori sredstava_22-27_pomoćno_'!L155+'Izvori sredstava_22-27_pomoćno_'!T155+'Izvori sredstava_22-27_pomoćno_'!AB155)</f>
        <v>0</v>
      </c>
      <c r="E155" s="53">
        <f>SUM('Izvori sredstava_22-27_pomoćno_'!M155+'Izvori sredstava_22-27_pomoćno_'!U155+'Izvori sredstava_22-27_pomoćno_'!AC155)</f>
        <v>0</v>
      </c>
      <c r="F155" s="53">
        <f>SUM('Izvori sredstava_22-27_pomoćno_'!N155+'Izvori sredstava_22-27_pomoćno_'!V155+'Izvori sredstava_22-27_pomoćno_'!AD155)</f>
        <v>0</v>
      </c>
      <c r="G155" s="53">
        <f>SUM('Izvori sredstava_22-27_pomoćno_'!O155+'Izvori sredstava_22-27_pomoćno_'!W155+'Izvori sredstava_22-27_pomoćno_'!AE155)</f>
        <v>0</v>
      </c>
      <c r="H155" s="53">
        <f>SUM('Izvori sredstava_22-27_pomoćno_'!P155+'Izvori sredstava_22-27_pomoćno_'!X155+'Izvori sredstava_22-27_pomoćno_'!AF155)</f>
        <v>0</v>
      </c>
      <c r="I155" s="53">
        <f>SUM('Izvori sredstava_22-27_pomoćno_'!Q155+'Izvori sredstava_22-27_pomoćno_'!Y155+'Izvori sredstava_22-27_pomoćno_'!AG155)</f>
        <v>0</v>
      </c>
      <c r="J155" s="53">
        <f>SUM('Izvori sredstava_22-27_pomoćno_'!R155+'Izvori sredstava_22-27_pomoćno_'!Z155+'Izvori sredstava_22-27_pomoćno_'!AH155)</f>
        <v>0</v>
      </c>
      <c r="K155" s="45">
        <f>SUM('Izvori sredstava_22-27_pomoćno_'!S155+'Izvori sredstava_22-27_pomoćno_'!AA155+'Izvori sredstava_22-27_pomoćno_'!AI155)</f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45">
        <v>0</v>
      </c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</row>
    <row r="156" spans="1:39" ht="26.25" customHeight="1">
      <c r="A156" s="11" t="s">
        <v>433</v>
      </c>
      <c r="B156" s="12" t="s">
        <v>434</v>
      </c>
      <c r="C156" s="12" t="s">
        <v>42</v>
      </c>
      <c r="D156" s="53">
        <f>SUM('Izvori sredstava_22-27_pomoćno_'!L156+'Izvori sredstava_22-27_pomoćno_'!T156+'Izvori sredstava_22-27_pomoćno_'!AB156)</f>
        <v>0</v>
      </c>
      <c r="E156" s="53">
        <f>SUM('Izvori sredstava_22-27_pomoćno_'!M156+'Izvori sredstava_22-27_pomoćno_'!U156+'Izvori sredstava_22-27_pomoćno_'!AC156)</f>
        <v>0</v>
      </c>
      <c r="F156" s="53">
        <f>SUM('Izvori sredstava_22-27_pomoćno_'!N156+'Izvori sredstava_22-27_pomoćno_'!V156+'Izvori sredstava_22-27_pomoćno_'!AD156)</f>
        <v>17255.110167241837</v>
      </c>
      <c r="G156" s="53">
        <f>SUM('Izvori sredstava_22-27_pomoćno_'!O156+'Izvori sredstava_22-27_pomoćno_'!W156+'Izvori sredstava_22-27_pomoćno_'!AE156)</f>
        <v>0</v>
      </c>
      <c r="H156" s="53">
        <f>SUM('Izvori sredstava_22-27_pomoćno_'!P156+'Izvori sredstava_22-27_pomoćno_'!X156+'Izvori sredstava_22-27_pomoćno_'!AF156)</f>
        <v>0</v>
      </c>
      <c r="I156" s="53">
        <f>SUM('Izvori sredstava_22-27_pomoćno_'!Q156+'Izvori sredstava_22-27_pomoćno_'!Y156+'Izvori sredstava_22-27_pomoćno_'!AG156)</f>
        <v>0</v>
      </c>
      <c r="J156" s="53">
        <f>SUM('Izvori sredstava_22-27_pomoćno_'!R156+'Izvori sredstava_22-27_pomoćno_'!Z156+'Izvori sredstava_22-27_pomoćno_'!AH156)</f>
        <v>0</v>
      </c>
      <c r="K156" s="45">
        <f>SUM('Izvori sredstava_22-27_pomoćno_'!S156+'Izvori sredstava_22-27_pomoćno_'!AA156+'Izvori sredstava_22-27_pomoćno_'!AI156)</f>
        <v>17255.110167241837</v>
      </c>
      <c r="L156" s="50">
        <v>0</v>
      </c>
      <c r="M156" s="50">
        <v>0</v>
      </c>
      <c r="N156" s="50">
        <v>13273.161667109105</v>
      </c>
      <c r="O156" s="50">
        <v>0</v>
      </c>
      <c r="P156" s="50">
        <v>0</v>
      </c>
      <c r="Q156" s="50">
        <v>0</v>
      </c>
      <c r="R156" s="50">
        <v>0</v>
      </c>
      <c r="S156" s="45">
        <v>13273.161667109105</v>
      </c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</row>
    <row r="157" spans="1:39" ht="26.25" customHeight="1">
      <c r="A157" s="11" t="s">
        <v>435</v>
      </c>
      <c r="B157" s="12" t="s">
        <v>436</v>
      </c>
      <c r="C157" s="12" t="s">
        <v>45</v>
      </c>
      <c r="D157" s="53">
        <f>SUM('Izvori sredstava_22-27_pomoćno_'!L157+'Izvori sredstava_22-27_pomoćno_'!T157+'Izvori sredstava_22-27_pomoćno_'!AB157)</f>
        <v>132731.61667109106</v>
      </c>
      <c r="E157" s="53">
        <f>SUM('Izvori sredstava_22-27_pomoćno_'!M157+'Izvori sredstava_22-27_pomoćno_'!U157+'Izvori sredstava_22-27_pomoćno_'!AC157)</f>
        <v>0</v>
      </c>
      <c r="F157" s="53">
        <f>SUM('Izvori sredstava_22-27_pomoćno_'!N157+'Izvori sredstava_22-27_pomoćno_'!V157+'Izvori sredstava_22-27_pomoćno_'!AD157)</f>
        <v>94239.447836474661</v>
      </c>
      <c r="G157" s="53">
        <f>SUM('Izvori sredstava_22-27_pomoćno_'!O157+'Izvori sredstava_22-27_pomoćno_'!W157+'Izvori sredstava_22-27_pomoćno_'!AE157)</f>
        <v>398194.85001327319</v>
      </c>
      <c r="H157" s="53">
        <f>SUM('Izvori sredstava_22-27_pomoćno_'!P157+'Izvori sredstava_22-27_pomoćno_'!X157+'Izvori sredstava_22-27_pomoćno_'!AF157)</f>
        <v>0</v>
      </c>
      <c r="I157" s="53">
        <f>SUM('Izvori sredstava_22-27_pomoćno_'!Q157+'Izvori sredstava_22-27_pomoćno_'!Y157+'Izvori sredstava_22-27_pomoćno_'!AG157)</f>
        <v>0</v>
      </c>
      <c r="J157" s="53">
        <f>SUM('Izvori sredstava_22-27_pomoćno_'!R157+'Izvori sredstava_22-27_pomoćno_'!Z157+'Izvori sredstava_22-27_pomoćno_'!AH157)</f>
        <v>0</v>
      </c>
      <c r="K157" s="45">
        <f>SUM('Izvori sredstava_22-27_pomoćno_'!S157+'Izvori sredstava_22-27_pomoćno_'!AA157+'Izvori sredstava_22-27_pomoćno_'!AI157)</f>
        <v>625165.914520839</v>
      </c>
      <c r="L157" s="50">
        <v>0</v>
      </c>
      <c r="M157" s="50">
        <v>0</v>
      </c>
      <c r="N157" s="50">
        <v>27077.249800902577</v>
      </c>
      <c r="O157" s="50">
        <v>0</v>
      </c>
      <c r="P157" s="50">
        <v>0</v>
      </c>
      <c r="Q157" s="50">
        <v>0</v>
      </c>
      <c r="R157" s="50">
        <v>0</v>
      </c>
      <c r="S157" s="45">
        <v>27077.249800902577</v>
      </c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</row>
    <row r="158" spans="1:39" ht="26.25" customHeight="1">
      <c r="A158" s="11" t="s">
        <v>437</v>
      </c>
      <c r="B158" s="12" t="s">
        <v>438</v>
      </c>
      <c r="C158" s="12" t="s">
        <v>45</v>
      </c>
      <c r="D158" s="53">
        <f>SUM('Izvori sredstava_22-27_pomoćno_'!L158+'Izvori sredstava_22-27_pomoćno_'!T158+'Izvori sredstava_22-27_pomoćno_'!AB158)</f>
        <v>0</v>
      </c>
      <c r="E158" s="53">
        <f>SUM('Izvori sredstava_22-27_pomoćno_'!M158+'Izvori sredstava_22-27_pomoćno_'!U158+'Izvori sredstava_22-27_pomoćno_'!AC158)</f>
        <v>0</v>
      </c>
      <c r="F158" s="53">
        <f>SUM('Izvori sredstava_22-27_pomoćno_'!N158+'Izvori sredstava_22-27_pomoćno_'!V158+'Izvori sredstava_22-27_pomoćno_'!AD158)</f>
        <v>13604.990708786834</v>
      </c>
      <c r="G158" s="53">
        <f>SUM('Izvori sredstava_22-27_pomoćno_'!O158+'Izvori sredstava_22-27_pomoćno_'!W158+'Izvori sredstava_22-27_pomoćno_'!AE158)</f>
        <v>204074.8606318025</v>
      </c>
      <c r="H158" s="53">
        <f>SUM('Izvori sredstava_22-27_pomoćno_'!P158+'Izvori sredstava_22-27_pomoćno_'!X158+'Izvori sredstava_22-27_pomoćno_'!AF158)</f>
        <v>0</v>
      </c>
      <c r="I158" s="53">
        <f>SUM('Izvori sredstava_22-27_pomoćno_'!Q158+'Izvori sredstava_22-27_pomoćno_'!Y158+'Izvori sredstava_22-27_pomoćno_'!AG158)</f>
        <v>0</v>
      </c>
      <c r="J158" s="53">
        <f>SUM('Izvori sredstava_22-27_pomoćno_'!R158+'Izvori sredstava_22-27_pomoćno_'!Z158+'Izvori sredstava_22-27_pomoćno_'!AH158)</f>
        <v>0</v>
      </c>
      <c r="K158" s="45">
        <f>SUM('Izvori sredstava_22-27_pomoćno_'!S158+'Izvori sredstava_22-27_pomoćno_'!AA158+'Izvori sredstava_22-27_pomoćno_'!AI158)</f>
        <v>217679.85134058935</v>
      </c>
      <c r="L158" s="50">
        <v>0</v>
      </c>
      <c r="M158" s="50">
        <v>0</v>
      </c>
      <c r="N158" s="50">
        <v>6769.3124502256442</v>
      </c>
      <c r="O158" s="50">
        <v>101539.68675338465</v>
      </c>
      <c r="P158" s="50">
        <v>0</v>
      </c>
      <c r="Q158" s="50">
        <v>0</v>
      </c>
      <c r="R158" s="50">
        <v>0</v>
      </c>
      <c r="S158" s="45">
        <v>108308.99920361029</v>
      </c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</row>
    <row r="159" spans="1:39" ht="26.25" customHeight="1">
      <c r="A159" s="43" t="s">
        <v>439</v>
      </c>
      <c r="B159" s="43" t="s">
        <v>440</v>
      </c>
      <c r="C159" s="43" t="s">
        <v>18</v>
      </c>
      <c r="D159" s="44">
        <f>SUM('Izvori sredstava_22-27_pomoćno_'!L159+'Izvori sredstava_22-27_pomoćno_'!T159+'Izvori sredstava_22-27_pomoćno_'!AB159)</f>
        <v>1313579.7717016195</v>
      </c>
      <c r="E159" s="44">
        <f>SUM('Izvori sredstava_22-27_pomoćno_'!M159+'Izvori sredstava_22-27_pomoćno_'!U159+'Izvori sredstava_22-27_pomoćno_'!AC159)</f>
        <v>42474.117334749135</v>
      </c>
      <c r="F159" s="44">
        <f>SUM('Izvori sredstava_22-27_pomoćno_'!N159+'Izvori sredstava_22-27_pomoćno_'!V159+'Izvori sredstava_22-27_pomoćno_'!AD159)</f>
        <v>2617959.9163790816</v>
      </c>
      <c r="G159" s="44">
        <f>SUM('Izvori sredstava_22-27_pomoćno_'!O159+'Izvori sredstava_22-27_pomoćno_'!W159+'Izvori sredstava_22-27_pomoćno_'!AE159)</f>
        <v>12748816.834350944</v>
      </c>
      <c r="H159" s="44">
        <f>SUM('Izvori sredstava_22-27_pomoćno_'!P159+'Izvori sredstava_22-27_pomoćno_'!X159+'Izvori sredstava_22-27_pomoćno_'!AF159)</f>
        <v>9863194.3230687566</v>
      </c>
      <c r="I159" s="44">
        <f>SUM('Izvori sredstava_22-27_pomoćno_'!Q159+'Izvori sredstava_22-27_pomoćno_'!Y159+'Izvori sredstava_22-27_pomoćno_'!AG159)</f>
        <v>0</v>
      </c>
      <c r="J159" s="44">
        <f>SUM('Izvori sredstava_22-27_pomoćno_'!R159+'Izvori sredstava_22-27_pomoćno_'!Z159+'Izvori sredstava_22-27_pomoćno_'!AH159)</f>
        <v>53092.64666843642</v>
      </c>
      <c r="K159" s="45">
        <f>SUM('Izvori sredstava_22-27_pomoćno_'!S159+'Izvori sredstava_22-27_pomoćno_'!AA159+'Izvori sredstava_22-27_pomoćno_'!AI159)</f>
        <v>16775923.286434831</v>
      </c>
      <c r="L159" s="44">
        <v>265463.23334218212</v>
      </c>
      <c r="M159" s="44">
        <v>9291.213166976373</v>
      </c>
      <c r="N159" s="44">
        <v>536895.83222723647</v>
      </c>
      <c r="O159" s="44">
        <v>1266095.6994956199</v>
      </c>
      <c r="P159" s="44">
        <v>756998.27448898321</v>
      </c>
      <c r="Q159" s="44">
        <v>0</v>
      </c>
      <c r="R159" s="44">
        <v>0</v>
      </c>
      <c r="S159" s="45">
        <v>2077745.9782320149</v>
      </c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</row>
    <row r="160" spans="1:39" ht="26.25" customHeight="1">
      <c r="A160" s="46" t="s">
        <v>447</v>
      </c>
      <c r="B160" s="46" t="s">
        <v>448</v>
      </c>
      <c r="C160" s="46" t="s">
        <v>18</v>
      </c>
      <c r="D160" s="45">
        <f>SUM('Izvori sredstava_22-27_pomoćno_'!L160+'Izvori sredstava_22-27_pomoćno_'!T160+'Izvori sredstava_22-27_pomoćno_'!AB160)</f>
        <v>1313579.7717016195</v>
      </c>
      <c r="E160" s="45">
        <f>SUM('Izvori sredstava_22-27_pomoćno_'!M160+'Izvori sredstava_22-27_pomoćno_'!U160+'Izvori sredstava_22-27_pomoćno_'!AC160)</f>
        <v>37164.852667905492</v>
      </c>
      <c r="F160" s="45">
        <f>SUM('Izvori sredstava_22-27_pomoćno_'!N160+'Izvori sredstava_22-27_pomoćno_'!V160+'Izvori sredstava_22-27_pomoćno_'!AD160)</f>
        <v>1431622.4595168568</v>
      </c>
      <c r="G160" s="45">
        <f>SUM('Izvori sredstava_22-27_pomoćno_'!O160+'Izvori sredstava_22-27_pomoćno_'!W160+'Izvori sredstava_22-27_pomoćno_'!AE160)</f>
        <v>7101028.6952482089</v>
      </c>
      <c r="H160" s="45">
        <f>SUM('Izvori sredstava_22-27_pomoćno_'!P160+'Izvori sredstava_22-27_pomoćno_'!X160+'Izvori sredstava_22-27_pomoćno_'!AF160)</f>
        <v>6238273.1868861159</v>
      </c>
      <c r="I160" s="45">
        <f>SUM('Izvori sredstava_22-27_pomoćno_'!Q160+'Izvori sredstava_22-27_pomoćno_'!Y160+'Izvori sredstava_22-27_pomoćno_'!AG160)</f>
        <v>0</v>
      </c>
      <c r="J160" s="45">
        <f>SUM('Izvori sredstava_22-27_pomoćno_'!R160+'Izvori sredstava_22-27_pomoćno_'!Z160+'Izvori sredstava_22-27_pomoćno_'!AH160)</f>
        <v>13273.161667109105</v>
      </c>
      <c r="K160" s="45">
        <f>SUM('Izvori sredstava_22-27_pomoćno_'!S160+'Izvori sredstava_22-27_pomoćno_'!AA160+'Izvori sredstava_22-27_pomoćno_'!AI160)</f>
        <v>9896668.9408016987</v>
      </c>
      <c r="L160" s="45">
        <v>265463.23334218212</v>
      </c>
      <c r="M160" s="45">
        <v>3981.9485001327312</v>
      </c>
      <c r="N160" s="45">
        <v>396631.93522697099</v>
      </c>
      <c r="O160" s="45">
        <v>956095.69949561986</v>
      </c>
      <c r="P160" s="45">
        <v>756998.27448898321</v>
      </c>
      <c r="Q160" s="45">
        <v>0</v>
      </c>
      <c r="R160" s="45">
        <v>0</v>
      </c>
      <c r="S160" s="49">
        <v>1622172.8165649057</v>
      </c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</row>
    <row r="161" spans="1:39" ht="26.25" customHeight="1">
      <c r="A161" s="12" t="s">
        <v>451</v>
      </c>
      <c r="B161" s="12" t="s">
        <v>452</v>
      </c>
      <c r="C161" s="12" t="s">
        <v>50</v>
      </c>
      <c r="D161" s="53">
        <f>SUM('Izvori sredstava_22-27_pomoćno_'!L161+'Izvori sredstava_22-27_pomoćno_'!T161+'Izvori sredstava_22-27_pomoćno_'!AB161)</f>
        <v>26546.32333421821</v>
      </c>
      <c r="E161" s="53">
        <f>SUM('Izvori sredstava_22-27_pomoćno_'!M161+'Izvori sredstava_22-27_pomoćno_'!U161+'Izvori sredstava_22-27_pomoćno_'!AC161)</f>
        <v>2654.6323334218209</v>
      </c>
      <c r="F161" s="53">
        <f>SUM('Izvori sredstava_22-27_pomoćno_'!N161+'Izvori sredstava_22-27_pomoćno_'!V161+'Izvori sredstava_22-27_pomoćno_'!AD161)</f>
        <v>83603.919564640295</v>
      </c>
      <c r="G161" s="53">
        <f>SUM('Izvori sredstava_22-27_pomoćno_'!O161+'Izvori sredstava_22-27_pomoćno_'!W161+'Izvori sredstava_22-27_pomoćno_'!AE161)</f>
        <v>112821.8741704274</v>
      </c>
      <c r="H161" s="53">
        <f>SUM('Izvori sredstava_22-27_pomoćno_'!P161+'Izvori sredstava_22-27_pomoćno_'!X161+'Izvori sredstava_22-27_pomoćno_'!AF161)</f>
        <v>112821.8741704274</v>
      </c>
      <c r="I161" s="53">
        <f>SUM('Izvori sredstava_22-27_pomoćno_'!Q161+'Izvori sredstava_22-27_pomoćno_'!Y161+'Izvori sredstava_22-27_pomoćno_'!AG161)</f>
        <v>0</v>
      </c>
      <c r="J161" s="53">
        <f>SUM('Izvori sredstava_22-27_pomoćno_'!R161+'Izvori sredstava_22-27_pomoćno_'!Z161+'Izvori sredstava_22-27_pomoćno_'!AH161)</f>
        <v>0</v>
      </c>
      <c r="K161" s="45">
        <f>SUM('Izvori sredstava_22-27_pomoćno_'!S161+'Izvori sredstava_22-27_pomoćno_'!AA161+'Izvori sredstava_22-27_pomoćno_'!AI161)</f>
        <v>225626.74940270773</v>
      </c>
      <c r="L161" s="53">
        <v>0</v>
      </c>
      <c r="M161" s="53">
        <v>2654.6323334218209</v>
      </c>
      <c r="N161" s="53">
        <v>10618.529333687284</v>
      </c>
      <c r="O161" s="53">
        <v>0</v>
      </c>
      <c r="P161" s="53">
        <v>0</v>
      </c>
      <c r="Q161" s="53">
        <v>0</v>
      </c>
      <c r="R161" s="53">
        <v>0</v>
      </c>
      <c r="S161" s="45">
        <v>13273.161667109105</v>
      </c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</row>
    <row r="162" spans="1:39" ht="26.25" customHeight="1">
      <c r="A162" s="12" t="s">
        <v>453</v>
      </c>
      <c r="B162" s="12" t="s">
        <v>454</v>
      </c>
      <c r="C162" s="12" t="s">
        <v>55</v>
      </c>
      <c r="D162" s="53">
        <f>SUM('Izvori sredstava_22-27_pomoćno_'!L162+'Izvori sredstava_22-27_pomoćno_'!T162+'Izvori sredstava_22-27_pomoćno_'!AB162)</f>
        <v>0</v>
      </c>
      <c r="E162" s="53">
        <f>SUM('Izvori sredstava_22-27_pomoćno_'!M162+'Izvori sredstava_22-27_pomoćno_'!U162+'Izvori sredstava_22-27_pomoćno_'!AC162)</f>
        <v>0</v>
      </c>
      <c r="F162" s="53">
        <f>SUM('Izvori sredstava_22-27_pomoćno_'!N162+'Izvori sredstava_22-27_pomoćno_'!V162+'Izvori sredstava_22-27_pomoćno_'!AD162)</f>
        <v>0</v>
      </c>
      <c r="G162" s="53">
        <f>SUM('Izvori sredstava_22-27_pomoćno_'!O162+'Izvori sredstava_22-27_pomoćno_'!W162+'Izvori sredstava_22-27_pomoćno_'!AE162)</f>
        <v>0</v>
      </c>
      <c r="H162" s="53">
        <f>SUM('Izvori sredstava_22-27_pomoćno_'!P162+'Izvori sredstava_22-27_pomoćno_'!X162+'Izvori sredstava_22-27_pomoćno_'!AF162)</f>
        <v>0</v>
      </c>
      <c r="I162" s="53">
        <f>SUM('Izvori sredstava_22-27_pomoćno_'!Q162+'Izvori sredstava_22-27_pomoćno_'!Y162+'Izvori sredstava_22-27_pomoćno_'!AG162)</f>
        <v>0</v>
      </c>
      <c r="J162" s="53">
        <f>SUM('Izvori sredstava_22-27_pomoćno_'!R162+'Izvori sredstava_22-27_pomoćno_'!Z162+'Izvori sredstava_22-27_pomoćno_'!AH162)</f>
        <v>0</v>
      </c>
      <c r="K162" s="45">
        <f>SUM('Izvori sredstava_22-27_pomoćno_'!S162+'Izvori sredstava_22-27_pomoćno_'!AA162+'Izvori sredstava_22-27_pomoćno_'!AI162)</f>
        <v>0</v>
      </c>
      <c r="L162" s="53">
        <v>0</v>
      </c>
      <c r="M162" s="53">
        <v>0</v>
      </c>
      <c r="N162" s="53">
        <v>0</v>
      </c>
      <c r="O162" s="53">
        <v>0</v>
      </c>
      <c r="P162" s="53">
        <v>0</v>
      </c>
      <c r="Q162" s="53">
        <v>0</v>
      </c>
      <c r="R162" s="53">
        <v>0</v>
      </c>
      <c r="S162" s="45">
        <v>0</v>
      </c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</row>
    <row r="163" spans="1:39" ht="26.25" customHeight="1">
      <c r="A163" s="12" t="s">
        <v>455</v>
      </c>
      <c r="B163" s="12" t="s">
        <v>456</v>
      </c>
      <c r="C163" s="12" t="s">
        <v>171</v>
      </c>
      <c r="D163" s="53">
        <f>SUM('Izvori sredstava_22-27_pomoćno_'!L163+'Izvori sredstava_22-27_pomoćno_'!T163+'Izvori sredstava_22-27_pomoćno_'!AB163)</f>
        <v>0</v>
      </c>
      <c r="E163" s="53">
        <f>SUM('Izvori sredstava_22-27_pomoćno_'!M163+'Izvori sredstava_22-27_pomoćno_'!U163+'Izvori sredstava_22-27_pomoćno_'!AC163)</f>
        <v>0</v>
      </c>
      <c r="F163" s="53">
        <f>SUM('Izvori sredstava_22-27_pomoćno_'!N163+'Izvori sredstava_22-27_pomoćno_'!V163+'Izvori sredstava_22-27_pomoćno_'!AD163)</f>
        <v>132731.61667109106</v>
      </c>
      <c r="G163" s="53">
        <f>SUM('Izvori sredstava_22-27_pomoćno_'!O163+'Izvori sredstava_22-27_pomoćno_'!W163+'Izvori sredstava_22-27_pomoćno_'!AE163)</f>
        <v>0</v>
      </c>
      <c r="H163" s="53">
        <f>SUM('Izvori sredstava_22-27_pomoćno_'!P163+'Izvori sredstava_22-27_pomoćno_'!X163+'Izvori sredstava_22-27_pomoćno_'!AF163)</f>
        <v>0</v>
      </c>
      <c r="I163" s="53">
        <f>SUM('Izvori sredstava_22-27_pomoćno_'!Q163+'Izvori sredstava_22-27_pomoćno_'!Y163+'Izvori sredstava_22-27_pomoćno_'!AG163)</f>
        <v>0</v>
      </c>
      <c r="J163" s="53">
        <f>SUM('Izvori sredstava_22-27_pomoćno_'!R163+'Izvori sredstava_22-27_pomoćno_'!Z163+'Izvori sredstava_22-27_pomoćno_'!AH163)</f>
        <v>0</v>
      </c>
      <c r="K163" s="45">
        <f>SUM('Izvori sredstava_22-27_pomoćno_'!S163+'Izvori sredstava_22-27_pomoćno_'!AA163+'Izvori sredstava_22-27_pomoćno_'!AI163)</f>
        <v>132731.61667109106</v>
      </c>
      <c r="L163" s="53">
        <v>0</v>
      </c>
      <c r="M163" s="53">
        <v>0</v>
      </c>
      <c r="N163" s="53">
        <v>132731.61667109106</v>
      </c>
      <c r="O163" s="53">
        <v>0</v>
      </c>
      <c r="P163" s="53">
        <v>0</v>
      </c>
      <c r="Q163" s="53">
        <v>0</v>
      </c>
      <c r="R163" s="53">
        <v>0</v>
      </c>
      <c r="S163" s="45">
        <v>132731.61667109106</v>
      </c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</row>
    <row r="164" spans="1:39" ht="26.25" customHeight="1">
      <c r="A164" s="12" t="s">
        <v>457</v>
      </c>
      <c r="B164" s="12" t="s">
        <v>458</v>
      </c>
      <c r="C164" s="12" t="s">
        <v>36</v>
      </c>
      <c r="D164" s="53">
        <f>SUM('Izvori sredstava_22-27_pomoćno_'!L164+'Izvori sredstava_22-27_pomoćno_'!T164+'Izvori sredstava_22-27_pomoćno_'!AB164)</f>
        <v>0</v>
      </c>
      <c r="E164" s="53">
        <f>SUM('Izvori sredstava_22-27_pomoćno_'!M164+'Izvori sredstava_22-27_pomoćno_'!U164+'Izvori sredstava_22-27_pomoćno_'!AC164)</f>
        <v>0</v>
      </c>
      <c r="F164" s="53">
        <f>SUM('Izvori sredstava_22-27_pomoćno_'!N164+'Izvori sredstava_22-27_pomoćno_'!V164+'Izvori sredstava_22-27_pomoćno_'!AD164)</f>
        <v>215217.6798513406</v>
      </c>
      <c r="G164" s="53">
        <f>SUM('Izvori sredstava_22-27_pomoćno_'!O164+'Izvori sredstava_22-27_pomoćno_'!W164+'Izvori sredstava_22-27_pomoćno_'!AE164)</f>
        <v>374495.61985664984</v>
      </c>
      <c r="H164" s="53">
        <f>SUM('Izvori sredstava_22-27_pomoćno_'!P164+'Izvori sredstava_22-27_pomoćno_'!X164+'Izvori sredstava_22-27_pomoćno_'!AF164)</f>
        <v>374495.61985664984</v>
      </c>
      <c r="I164" s="53">
        <f>SUM('Izvori sredstava_22-27_pomoćno_'!Q164+'Izvori sredstava_22-27_pomoćno_'!Y164+'Izvori sredstava_22-27_pomoćno_'!AG164)</f>
        <v>0</v>
      </c>
      <c r="J164" s="53">
        <f>SUM('Izvori sredstava_22-27_pomoćno_'!R164+'Izvori sredstava_22-27_pomoćno_'!Z164+'Izvori sredstava_22-27_pomoćno_'!AH164)</f>
        <v>0</v>
      </c>
      <c r="K164" s="45">
        <f>SUM('Izvori sredstava_22-27_pomoćno_'!S164+'Izvori sredstava_22-27_pomoćno_'!AA164+'Izvori sredstava_22-27_pomoćno_'!AI164)</f>
        <v>589713.29970799037</v>
      </c>
      <c r="L164" s="53">
        <v>0</v>
      </c>
      <c r="M164" s="53">
        <v>0</v>
      </c>
      <c r="N164" s="53">
        <v>107608.8399256703</v>
      </c>
      <c r="O164" s="53">
        <v>187247.80992832492</v>
      </c>
      <c r="P164" s="53">
        <v>187247.80992832492</v>
      </c>
      <c r="Q164" s="53">
        <v>0</v>
      </c>
      <c r="R164" s="53">
        <v>0</v>
      </c>
      <c r="S164" s="45">
        <v>294856.64985399519</v>
      </c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</row>
    <row r="165" spans="1:39" ht="26.25" customHeight="1">
      <c r="A165" s="12" t="s">
        <v>459</v>
      </c>
      <c r="B165" s="12" t="s">
        <v>460</v>
      </c>
      <c r="C165" s="53" t="s">
        <v>39</v>
      </c>
      <c r="D165" s="53">
        <f>SUM('Izvori sredstava_22-27_pomoćno_'!L165+'Izvori sredstava_22-27_pomoćno_'!T165+'Izvori sredstava_22-27_pomoćno_'!AB165)</f>
        <v>265000</v>
      </c>
      <c r="E165" s="53">
        <f>SUM('Izvori sredstava_22-27_pomoćno_'!M165+'Izvori sredstava_22-27_pomoćno_'!U165+'Izvori sredstava_22-27_pomoćno_'!AC165)</f>
        <v>0</v>
      </c>
      <c r="F165" s="53">
        <f>SUM('Izvori sredstava_22-27_pomoćno_'!N165+'Izvori sredstava_22-27_pomoćno_'!V165+'Izvori sredstava_22-27_pomoćno_'!AD165)</f>
        <v>0</v>
      </c>
      <c r="G165" s="53">
        <f>SUM('Izvori sredstava_22-27_pomoćno_'!O165+'Izvori sredstava_22-27_pomoćno_'!W165+'Izvori sredstava_22-27_pomoćno_'!AE165)</f>
        <v>795000</v>
      </c>
      <c r="H165" s="53">
        <f>SUM('Izvori sredstava_22-27_pomoćno_'!P165+'Izvori sredstava_22-27_pomoćno_'!X165+'Izvori sredstava_22-27_pomoćno_'!AF165)</f>
        <v>795000</v>
      </c>
      <c r="I165" s="53">
        <f>SUM('Izvori sredstava_22-27_pomoćno_'!Q165+'Izvori sredstava_22-27_pomoćno_'!Y165+'Izvori sredstava_22-27_pomoćno_'!AG165)</f>
        <v>0</v>
      </c>
      <c r="J165" s="53">
        <f>SUM('Izvori sredstava_22-27_pomoćno_'!R165+'Izvori sredstava_22-27_pomoćno_'!Z165+'Izvori sredstava_22-27_pomoćno_'!AH165)</f>
        <v>0</v>
      </c>
      <c r="K165" s="45">
        <f>SUM('Izvori sredstava_22-27_pomoćno_'!S165+'Izvori sredstava_22-27_pomoćno_'!AA165+'Izvori sredstava_22-27_pomoćno_'!AI165)</f>
        <v>1060000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45">
        <v>0</v>
      </c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</row>
    <row r="166" spans="1:39" ht="26.25" customHeight="1">
      <c r="A166" s="12" t="s">
        <v>461</v>
      </c>
      <c r="B166" s="12" t="s">
        <v>462</v>
      </c>
      <c r="C166" s="12" t="s">
        <v>45</v>
      </c>
      <c r="D166" s="53">
        <f>SUM('Izvori sredstava_22-27_pomoćno_'!L166+'Izvori sredstava_22-27_pomoćno_'!T166+'Izvori sredstava_22-27_pomoćno_'!AB166)</f>
        <v>663658.08335545531</v>
      </c>
      <c r="E166" s="53">
        <f>SUM('Izvori sredstava_22-27_pomoćno_'!M166+'Izvori sredstava_22-27_pomoćno_'!U166+'Izvori sredstava_22-27_pomoćno_'!AC166)</f>
        <v>0</v>
      </c>
      <c r="F166" s="53">
        <f>SUM('Izvori sredstava_22-27_pomoćno_'!N166+'Izvori sredstava_22-27_pomoćno_'!V166+'Izvori sredstava_22-27_pomoćno_'!AD166)</f>
        <v>46456.065834881869</v>
      </c>
      <c r="G166" s="53">
        <f>SUM('Izvori sredstava_22-27_pomoćno_'!O166+'Izvori sredstava_22-27_pomoćno_'!W166+'Izvori sredstava_22-27_pomoćno_'!AE166)</f>
        <v>862755.50836209184</v>
      </c>
      <c r="H166" s="53">
        <f>SUM('Izvori sredstava_22-27_pomoćno_'!P166+'Izvori sredstava_22-27_pomoćno_'!X166+'Izvori sredstava_22-27_pomoćno_'!AF166)</f>
        <v>0</v>
      </c>
      <c r="I166" s="53">
        <f>SUM('Izvori sredstava_22-27_pomoćno_'!Q166+'Izvori sredstava_22-27_pomoćno_'!Y166+'Izvori sredstava_22-27_pomoćno_'!AG166)</f>
        <v>0</v>
      </c>
      <c r="J166" s="53">
        <f>SUM('Izvori sredstava_22-27_pomoćno_'!R166+'Izvori sredstava_22-27_pomoćno_'!Z166+'Izvori sredstava_22-27_pomoćno_'!AH166)</f>
        <v>0</v>
      </c>
      <c r="K166" s="45">
        <f>SUM('Izvori sredstava_22-27_pomoćno_'!S166+'Izvori sredstava_22-27_pomoćno_'!AA166+'Izvori sredstava_22-27_pomoćno_'!AI166)</f>
        <v>1572869.657552429</v>
      </c>
      <c r="L166" s="53">
        <v>0</v>
      </c>
      <c r="M166" s="53">
        <v>0</v>
      </c>
      <c r="N166" s="53">
        <v>0</v>
      </c>
      <c r="O166" s="53">
        <v>199097.42500663659</v>
      </c>
      <c r="P166" s="53">
        <v>0</v>
      </c>
      <c r="Q166" s="53">
        <v>0</v>
      </c>
      <c r="R166" s="53">
        <v>0</v>
      </c>
      <c r="S166" s="45">
        <v>199097.42500663659</v>
      </c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</row>
    <row r="167" spans="1:39" ht="26.25" customHeight="1">
      <c r="A167" s="12" t="s">
        <v>463</v>
      </c>
      <c r="B167" s="12" t="s">
        <v>464</v>
      </c>
      <c r="C167" s="53" t="s">
        <v>45</v>
      </c>
      <c r="D167" s="53">
        <f>SUM('Izvori sredstava_22-27_pomoćno_'!L167+'Izvori sredstava_22-27_pomoćno_'!T167+'Izvori sredstava_22-27_pomoćno_'!AB167)</f>
        <v>305282.71834350942</v>
      </c>
      <c r="E167" s="53">
        <f>SUM('Izvori sredstava_22-27_pomoćno_'!M167+'Izvori sredstava_22-27_pomoćno_'!U167+'Izvori sredstava_22-27_pomoćno_'!AC167)</f>
        <v>0</v>
      </c>
      <c r="F167" s="53">
        <f>SUM('Izvori sredstava_22-27_pomoćno_'!N167+'Izvori sredstava_22-27_pomoćno_'!V167+'Izvori sredstava_22-27_pomoćno_'!AD167)</f>
        <v>66305.918502787361</v>
      </c>
      <c r="G167" s="53">
        <f>SUM('Izvori sredstava_22-27_pomoćno_'!O167+'Izvori sredstava_22-27_pomoćno_'!W167+'Izvori sredstava_22-27_pomoćno_'!AE167)</f>
        <v>530926.46668436425</v>
      </c>
      <c r="H167" s="53">
        <f>SUM('Izvori sredstava_22-27_pomoćno_'!P167+'Izvori sredstava_22-27_pomoćno_'!X167+'Izvori sredstava_22-27_pomoćno_'!AF167)</f>
        <v>530926.46668436425</v>
      </c>
      <c r="I167" s="53">
        <f>SUM('Izvori sredstava_22-27_pomoćno_'!Q167+'Izvori sredstava_22-27_pomoćno_'!Y167+'Izvori sredstava_22-27_pomoćno_'!AG167)</f>
        <v>0</v>
      </c>
      <c r="J167" s="53">
        <f>SUM('Izvori sredstava_22-27_pomoćno_'!R167+'Izvori sredstava_22-27_pomoćno_'!Z167+'Izvori sredstava_22-27_pomoćno_'!AH167)</f>
        <v>0</v>
      </c>
      <c r="K167" s="45">
        <f>SUM('Izvori sredstava_22-27_pomoćno_'!S167+'Izvori sredstava_22-27_pomoćno_'!AA167+'Izvori sredstava_22-27_pomoćno_'!AI167)</f>
        <v>902515.10353066097</v>
      </c>
      <c r="L167" s="53">
        <v>265463.23334218212</v>
      </c>
      <c r="M167" s="53">
        <v>0</v>
      </c>
      <c r="N167" s="53">
        <v>39819.485001327317</v>
      </c>
      <c r="O167" s="53">
        <v>0</v>
      </c>
      <c r="P167" s="53">
        <v>0</v>
      </c>
      <c r="Q167" s="53">
        <v>0</v>
      </c>
      <c r="R167" s="53">
        <v>0</v>
      </c>
      <c r="S167" s="45">
        <v>305282.71834350942</v>
      </c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</row>
    <row r="168" spans="1:39" ht="26.25" customHeight="1">
      <c r="A168" s="12" t="s">
        <v>465</v>
      </c>
      <c r="B168" s="12" t="s">
        <v>466</v>
      </c>
      <c r="C168" s="53" t="s">
        <v>164</v>
      </c>
      <c r="D168" s="53">
        <f>SUM('Izvori sredstava_22-27_pomoćno_'!L168+'Izvori sredstava_22-27_pomoćno_'!T168+'Izvori sredstava_22-27_pomoćno_'!AB168)</f>
        <v>0</v>
      </c>
      <c r="E168" s="53">
        <f>SUM('Izvori sredstava_22-27_pomoćno_'!M168+'Izvori sredstava_22-27_pomoćno_'!U168+'Izvori sredstava_22-27_pomoćno_'!AC168)</f>
        <v>0</v>
      </c>
      <c r="F168" s="53">
        <f>SUM('Izvori sredstava_22-27_pomoćno_'!N168+'Izvori sredstava_22-27_pomoćno_'!V168+'Izvori sredstava_22-27_pomoćno_'!AD168)</f>
        <v>2986.4613750995486</v>
      </c>
      <c r="G168" s="53">
        <f>SUM('Izvori sredstava_22-27_pomoćno_'!O168+'Izvori sredstava_22-27_pomoćno_'!W168+'Izvori sredstava_22-27_pomoćno_'!AE168)</f>
        <v>16921.972391823732</v>
      </c>
      <c r="H168" s="53">
        <f>SUM('Izvori sredstava_22-27_pomoćno_'!P168+'Izvori sredstava_22-27_pomoćno_'!X168+'Izvori sredstava_22-27_pomoćno_'!AF168)</f>
        <v>16921.972391823732</v>
      </c>
      <c r="I168" s="53">
        <f>SUM('Izvori sredstava_22-27_pomoćno_'!Q168+'Izvori sredstava_22-27_pomoćno_'!Y168+'Izvori sredstava_22-27_pomoćno_'!AG168)</f>
        <v>0</v>
      </c>
      <c r="J168" s="53">
        <f>SUM('Izvori sredstava_22-27_pomoćno_'!R168+'Izvori sredstava_22-27_pomoćno_'!Z168+'Izvori sredstava_22-27_pomoćno_'!AH168)</f>
        <v>0</v>
      </c>
      <c r="K168" s="45">
        <f>SUM('Izvori sredstava_22-27_pomoćno_'!S168+'Izvori sredstava_22-27_pomoćno_'!AA168+'Izvori sredstava_22-27_pomoćno_'!AI168)</f>
        <v>19908.433766923281</v>
      </c>
      <c r="L168" s="53">
        <v>0</v>
      </c>
      <c r="M168" s="53">
        <v>0</v>
      </c>
      <c r="N168" s="53">
        <v>995.48712503318291</v>
      </c>
      <c r="O168" s="53">
        <v>5641.09370852137</v>
      </c>
      <c r="P168" s="53">
        <v>5641.09370852137</v>
      </c>
      <c r="Q168" s="53">
        <v>0</v>
      </c>
      <c r="R168" s="53">
        <v>0</v>
      </c>
      <c r="S168" s="45">
        <v>6636.5808335545526</v>
      </c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</row>
    <row r="169" spans="1:39" ht="26.25" customHeight="1">
      <c r="A169" s="12" t="s">
        <v>467</v>
      </c>
      <c r="B169" s="12" t="s">
        <v>468</v>
      </c>
      <c r="C169" s="12" t="s">
        <v>50</v>
      </c>
      <c r="D169" s="53">
        <f>SUM('Izvori sredstava_22-27_pomoćno_'!L169+'Izvori sredstava_22-27_pomoćno_'!T169+'Izvori sredstava_22-27_pomoćno_'!AB169)</f>
        <v>0</v>
      </c>
      <c r="E169" s="53">
        <f>SUM('Izvori sredstava_22-27_pomoćno_'!M169+'Izvori sredstava_22-27_pomoćno_'!U169+'Izvori sredstava_22-27_pomoćno_'!AC169)</f>
        <v>13273.161667109105</v>
      </c>
      <c r="F169" s="53">
        <f>SUM('Izvori sredstava_22-27_pomoćno_'!N169+'Izvori sredstava_22-27_pomoćno_'!V169+'Izvori sredstava_22-27_pomoćno_'!AD169)</f>
        <v>66365.808335545531</v>
      </c>
      <c r="G169" s="53">
        <f>SUM('Izvori sredstava_22-27_pomoćno_'!O169+'Izvori sredstava_22-27_pomoćno_'!W169+'Izvori sredstava_22-27_pomoćno_'!AE169)</f>
        <v>79627.868330236262</v>
      </c>
      <c r="H169" s="53">
        <f>SUM('Izvori sredstava_22-27_pomoćno_'!P169+'Izvori sredstava_22-27_pomoćno_'!X169+'Izvori sredstava_22-27_pomoćno_'!AF169)</f>
        <v>79627.868330236262</v>
      </c>
      <c r="I169" s="53">
        <f>SUM('Izvori sredstava_22-27_pomoćno_'!Q169+'Izvori sredstava_22-27_pomoćno_'!Y169+'Izvori sredstava_22-27_pomoćno_'!AG169)</f>
        <v>0</v>
      </c>
      <c r="J169" s="53">
        <f>SUM('Izvori sredstava_22-27_pomoćno_'!R169+'Izvori sredstava_22-27_pomoćno_'!Z169+'Izvori sredstava_22-27_pomoćno_'!AH169)</f>
        <v>13273.161667109105</v>
      </c>
      <c r="K169" s="45">
        <f>SUM('Izvori sredstava_22-27_pomoćno_'!S169+'Izvori sredstava_22-27_pomoćno_'!AA169+'Izvori sredstava_22-27_pomoćno_'!AI169)</f>
        <v>172540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45">
        <v>0</v>
      </c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</row>
    <row r="170" spans="1:39" ht="26.25" customHeight="1">
      <c r="A170" s="12" t="s">
        <v>469</v>
      </c>
      <c r="B170" s="12" t="s">
        <v>470</v>
      </c>
      <c r="C170" s="12" t="s">
        <v>171</v>
      </c>
      <c r="D170" s="53">
        <f>SUM('Izvori sredstava_22-27_pomoćno_'!L170+'Izvori sredstava_22-27_pomoćno_'!T170+'Izvori sredstava_22-27_pomoćno_'!AB170)</f>
        <v>0</v>
      </c>
      <c r="E170" s="53">
        <f>SUM('Izvori sredstava_22-27_pomoćno_'!M170+'Izvori sredstava_22-27_pomoćno_'!U170+'Izvori sredstava_22-27_pomoćno_'!AC170)</f>
        <v>0</v>
      </c>
      <c r="F170" s="53">
        <f>SUM('Izvori sredstava_22-27_pomoćno_'!N170+'Izvori sredstava_22-27_pomoćno_'!V170+'Izvori sredstava_22-27_pomoćno_'!AD170)</f>
        <v>199097.42500663659</v>
      </c>
      <c r="G170" s="53">
        <f>SUM('Izvori sredstava_22-27_pomoćno_'!O170+'Izvori sredstava_22-27_pomoćno_'!W170+'Izvori sredstava_22-27_pomoćno_'!AE170)</f>
        <v>1128130.6729492964</v>
      </c>
      <c r="H170" s="53">
        <f>SUM('Izvori sredstava_22-27_pomoćno_'!P170+'Izvori sredstava_22-27_pomoćno_'!X170+'Izvori sredstava_22-27_pomoćno_'!AF170)</f>
        <v>1128130.6729492964</v>
      </c>
      <c r="I170" s="53">
        <f>SUM('Izvori sredstava_22-27_pomoćno_'!Q170+'Izvori sredstava_22-27_pomoćno_'!Y170+'Izvori sredstava_22-27_pomoćno_'!AG170)</f>
        <v>0</v>
      </c>
      <c r="J170" s="53">
        <f>SUM('Izvori sredstava_22-27_pomoćno_'!R170+'Izvori sredstava_22-27_pomoćno_'!Z170+'Izvori sredstava_22-27_pomoćno_'!AH170)</f>
        <v>0</v>
      </c>
      <c r="K170" s="45">
        <f>SUM('Izvori sredstava_22-27_pomoćno_'!S170+'Izvori sredstava_22-27_pomoćno_'!AA170+'Izvori sredstava_22-27_pomoćno_'!AI170)</f>
        <v>1327228.0979559333</v>
      </c>
      <c r="L170" s="53">
        <v>0</v>
      </c>
      <c r="M170" s="53">
        <v>0</v>
      </c>
      <c r="N170" s="53">
        <v>99548.712503318297</v>
      </c>
      <c r="O170" s="53">
        <v>564109.37085213698</v>
      </c>
      <c r="P170" s="53">
        <v>564109.37085213698</v>
      </c>
      <c r="Q170" s="53">
        <v>0</v>
      </c>
      <c r="R170" s="53">
        <v>0</v>
      </c>
      <c r="S170" s="45">
        <v>663658.08335545531</v>
      </c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</row>
    <row r="171" spans="1:39" ht="26.25" customHeight="1">
      <c r="A171" s="12" t="s">
        <v>471</v>
      </c>
      <c r="B171" s="12" t="s">
        <v>472</v>
      </c>
      <c r="C171" s="12" t="s">
        <v>50</v>
      </c>
      <c r="D171" s="53">
        <f>SUM('Izvori sredstava_22-27_pomoćno_'!L171+'Izvori sredstava_22-27_pomoćno_'!T171+'Izvori sredstava_22-27_pomoćno_'!AB171)</f>
        <v>53092.64666843642</v>
      </c>
      <c r="E171" s="53">
        <f>SUM('Izvori sredstava_22-27_pomoćno_'!M171+'Izvori sredstava_22-27_pomoćno_'!U171+'Izvori sredstava_22-27_pomoćno_'!AC171)</f>
        <v>21237.058667374567</v>
      </c>
      <c r="F171" s="53">
        <f>SUM('Izvori sredstava_22-27_pomoćno_'!N171+'Izvori sredstava_22-27_pomoćno_'!V171+'Izvori sredstava_22-27_pomoćno_'!AD171)</f>
        <v>71657.564374834095</v>
      </c>
      <c r="G171" s="53">
        <f>SUM('Izvori sredstava_22-27_pomoćno_'!O171+'Izvori sredstava_22-27_pomoćno_'!W171+'Izvori sredstava_22-27_pomoćno_'!AE171)</f>
        <v>99548.712503318297</v>
      </c>
      <c r="H171" s="53">
        <f>SUM('Izvori sredstava_22-27_pomoćno_'!P171+'Izvori sredstava_22-27_pomoćno_'!X171+'Izvori sredstava_22-27_pomoćno_'!AF171)</f>
        <v>99548.712503318297</v>
      </c>
      <c r="I171" s="53">
        <f>SUM('Izvori sredstava_22-27_pomoćno_'!Q171+'Izvori sredstava_22-27_pomoćno_'!Y171+'Izvori sredstava_22-27_pomoćno_'!AG171)</f>
        <v>0</v>
      </c>
      <c r="J171" s="53">
        <f>SUM('Izvori sredstava_22-27_pomoćno_'!R171+'Izvori sredstava_22-27_pomoćno_'!Z171+'Izvori sredstava_22-27_pomoćno_'!AH171)</f>
        <v>0</v>
      </c>
      <c r="K171" s="45">
        <f>SUM('Izvori sredstava_22-27_pomoćno_'!S171+'Izvori sredstava_22-27_pomoćno_'!AA171+'Izvori sredstava_22-27_pomoćno_'!AI171)</f>
        <v>245535.98221396338</v>
      </c>
      <c r="L171" s="53">
        <v>0</v>
      </c>
      <c r="M171" s="53">
        <v>1327.3161667109105</v>
      </c>
      <c r="N171" s="53">
        <v>5309.2646668436419</v>
      </c>
      <c r="O171" s="53">
        <v>0</v>
      </c>
      <c r="P171" s="53">
        <v>0</v>
      </c>
      <c r="Q171" s="53">
        <v>0</v>
      </c>
      <c r="R171" s="53">
        <v>0</v>
      </c>
      <c r="S171" s="45">
        <v>6636.5808335545526</v>
      </c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</row>
    <row r="172" spans="1:39" ht="26.25" customHeight="1">
      <c r="A172" s="12" t="s">
        <v>473</v>
      </c>
      <c r="B172" s="12" t="s">
        <v>474</v>
      </c>
      <c r="C172" s="12" t="s">
        <v>475</v>
      </c>
      <c r="D172" s="53">
        <f>SUM('Izvori sredstava_22-27_pomoćno_'!L172+'Izvori sredstava_22-27_pomoćno_'!T172+'Izvori sredstava_22-27_pomoćno_'!AB172)</f>
        <v>0</v>
      </c>
      <c r="E172" s="53">
        <f>SUM('Izvori sredstava_22-27_pomoćno_'!M172+'Izvori sredstava_22-27_pomoćno_'!U172+'Izvori sredstava_22-27_pomoćno_'!AC172)</f>
        <v>0</v>
      </c>
      <c r="F172" s="53">
        <f>SUM('Izvori sredstava_22-27_pomoćno_'!N172+'Izvori sredstava_22-27_pomoćno_'!V172+'Izvori sredstava_22-27_pomoćno_'!AD172)</f>
        <v>180000</v>
      </c>
      <c r="G172" s="53">
        <f>SUM('Izvori sredstava_22-27_pomoćno_'!O172+'Izvori sredstava_22-27_pomoćno_'!W172+'Izvori sredstava_22-27_pomoćno_'!AE172)</f>
        <v>1020000</v>
      </c>
      <c r="H172" s="53">
        <f>SUM('Izvori sredstava_22-27_pomoćno_'!P172+'Izvori sredstava_22-27_pomoćno_'!X172+'Izvori sredstava_22-27_pomoćno_'!AF172)</f>
        <v>1020000</v>
      </c>
      <c r="I172" s="53">
        <f>SUM('Izvori sredstava_22-27_pomoćno_'!Q172+'Izvori sredstava_22-27_pomoćno_'!Y172+'Izvori sredstava_22-27_pomoćno_'!AG172)</f>
        <v>0</v>
      </c>
      <c r="J172" s="53">
        <f>SUM('Izvori sredstava_22-27_pomoćno_'!R172+'Izvori sredstava_22-27_pomoćno_'!Z172+'Izvori sredstava_22-27_pomoćno_'!AH172)</f>
        <v>0</v>
      </c>
      <c r="K172" s="45">
        <f>SUM('Izvori sredstava_22-27_pomoćno_'!S172+'Izvori sredstava_22-27_pomoćno_'!AA172+'Izvori sredstava_22-27_pomoćno_'!AI172)</f>
        <v>1200000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45">
        <v>0</v>
      </c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</row>
    <row r="173" spans="1:39" ht="26.25" customHeight="1">
      <c r="A173" s="12" t="s">
        <v>476</v>
      </c>
      <c r="B173" s="12" t="s">
        <v>477</v>
      </c>
      <c r="C173" s="12" t="s">
        <v>55</v>
      </c>
      <c r="D173" s="53">
        <f>SUM('Izvori sredstava_22-27_pomoćno_'!L173+'Izvori sredstava_22-27_pomoćno_'!T173+'Izvori sredstava_22-27_pomoćno_'!AB173)</f>
        <v>0</v>
      </c>
      <c r="E173" s="53">
        <f>SUM('Izvori sredstava_22-27_pomoćno_'!M173+'Izvori sredstava_22-27_pomoćno_'!U173+'Izvori sredstava_22-27_pomoćno_'!AC173)</f>
        <v>0</v>
      </c>
      <c r="F173" s="53">
        <f>SUM('Izvori sredstava_22-27_pomoćno_'!N173+'Izvori sredstava_22-27_pomoćno_'!V173+'Izvori sredstava_22-27_pomoćno_'!AD173)</f>
        <v>132900</v>
      </c>
      <c r="G173" s="53">
        <f>SUM('Izvori sredstava_22-27_pomoćno_'!O173+'Izvori sredstava_22-27_pomoćno_'!W173+'Izvori sredstava_22-27_pomoćno_'!AE173)</f>
        <v>753100</v>
      </c>
      <c r="H173" s="53">
        <f>SUM('Izvori sredstava_22-27_pomoćno_'!P173+'Izvori sredstava_22-27_pomoćno_'!X173+'Izvori sredstava_22-27_pomoćno_'!AF173)</f>
        <v>753100</v>
      </c>
      <c r="I173" s="53">
        <f>SUM('Izvori sredstava_22-27_pomoćno_'!Q173+'Izvori sredstava_22-27_pomoćno_'!Y173+'Izvori sredstava_22-27_pomoćno_'!AG173)</f>
        <v>0</v>
      </c>
      <c r="J173" s="53">
        <f>SUM('Izvori sredstava_22-27_pomoćno_'!R173+'Izvori sredstava_22-27_pomoćno_'!Z173+'Izvori sredstava_22-27_pomoćno_'!AH173)</f>
        <v>0</v>
      </c>
      <c r="K173" s="45">
        <f>SUM('Izvori sredstava_22-27_pomoćno_'!S173+'Izvori sredstava_22-27_pomoćno_'!AA173+'Izvori sredstava_22-27_pomoćno_'!AI173)</f>
        <v>886000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45">
        <v>0</v>
      </c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</row>
    <row r="174" spans="1:39" ht="26.25" customHeight="1">
      <c r="A174" s="12" t="s">
        <v>478</v>
      </c>
      <c r="B174" s="12" t="s">
        <v>479</v>
      </c>
      <c r="C174" s="12" t="s">
        <v>55</v>
      </c>
      <c r="D174" s="53">
        <f>SUM('Izvori sredstava_22-27_pomoćno_'!L174+'Izvori sredstava_22-27_pomoćno_'!T174+'Izvori sredstava_22-27_pomoćno_'!AB174)</f>
        <v>0</v>
      </c>
      <c r="E174" s="53">
        <f>SUM('Izvori sredstava_22-27_pomoćno_'!M174+'Izvori sredstava_22-27_pomoćno_'!U174+'Izvori sredstava_22-27_pomoćno_'!AC174)</f>
        <v>0</v>
      </c>
      <c r="F174" s="53">
        <f>SUM('Izvori sredstava_22-27_pomoćno_'!N174+'Izvori sredstava_22-27_pomoćno_'!V174+'Izvori sredstava_22-27_pomoćno_'!AD174)</f>
        <v>234300</v>
      </c>
      <c r="G174" s="53">
        <f>SUM('Izvori sredstava_22-27_pomoćno_'!O174+'Izvori sredstava_22-27_pomoćno_'!W174+'Izvori sredstava_22-27_pomoćno_'!AE174)</f>
        <v>1327700</v>
      </c>
      <c r="H174" s="53">
        <f>SUM('Izvori sredstava_22-27_pomoćno_'!P174+'Izvori sredstava_22-27_pomoćno_'!X174+'Izvori sredstava_22-27_pomoćno_'!AF174)</f>
        <v>1327700</v>
      </c>
      <c r="I174" s="53">
        <f>SUM('Izvori sredstava_22-27_pomoćno_'!Q174+'Izvori sredstava_22-27_pomoćno_'!Y174+'Izvori sredstava_22-27_pomoćno_'!AG174)</f>
        <v>0</v>
      </c>
      <c r="J174" s="53">
        <f>SUM('Izvori sredstava_22-27_pomoćno_'!R174+'Izvori sredstava_22-27_pomoćno_'!Z174+'Izvori sredstava_22-27_pomoćno_'!AH174)</f>
        <v>0</v>
      </c>
      <c r="K174" s="45">
        <f>SUM('Izvori sredstava_22-27_pomoćno_'!S174+'Izvori sredstava_22-27_pomoćno_'!AA174+'Izvori sredstava_22-27_pomoćno_'!AI174)</f>
        <v>1562000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0</v>
      </c>
      <c r="R174" s="53">
        <v>0</v>
      </c>
      <c r="S174" s="45">
        <v>0</v>
      </c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</row>
    <row r="175" spans="1:39" ht="26.25" customHeight="1">
      <c r="A175" s="46" t="s">
        <v>480</v>
      </c>
      <c r="B175" s="46" t="s">
        <v>481</v>
      </c>
      <c r="C175" s="46" t="s">
        <v>18</v>
      </c>
      <c r="D175" s="45">
        <f>SUM('Izvori sredstava_22-27_pomoćno_'!L175+'Izvori sredstava_22-27_pomoćno_'!T175+'Izvori sredstava_22-27_pomoćno_'!AB175)</f>
        <v>0</v>
      </c>
      <c r="E175" s="45">
        <f>SUM('Izvori sredstava_22-27_pomoćno_'!M175+'Izvori sredstava_22-27_pomoćno_'!U175+'Izvori sredstava_22-27_pomoćno_'!AC175)</f>
        <v>5309.2646668436419</v>
      </c>
      <c r="F175" s="45">
        <f>SUM('Izvori sredstava_22-27_pomoćno_'!N175+'Izvori sredstava_22-27_pomoćno_'!V175+'Izvori sredstava_22-27_pomoćno_'!AD175)</f>
        <v>1186337.4568622245</v>
      </c>
      <c r="G175" s="45">
        <f>SUM('Izvori sredstava_22-27_pomoćno_'!O175+'Izvori sredstava_22-27_pomoćno_'!W175+'Izvori sredstava_22-27_pomoćno_'!AE175)</f>
        <v>5647788.1391027346</v>
      </c>
      <c r="H175" s="45">
        <f>SUM('Izvori sredstava_22-27_pomoćno_'!P175+'Izvori sredstava_22-27_pomoćno_'!X175+'Izvori sredstava_22-27_pomoćno_'!AF175)</f>
        <v>3624921.1361826388</v>
      </c>
      <c r="I175" s="45">
        <f>SUM('Izvori sredstava_22-27_pomoćno_'!Q175+'Izvori sredstava_22-27_pomoćno_'!Y175+'Izvori sredstava_22-27_pomoćno_'!AG175)</f>
        <v>0</v>
      </c>
      <c r="J175" s="45">
        <f>SUM('Izvori sredstava_22-27_pomoćno_'!R175+'Izvori sredstava_22-27_pomoćno_'!Z175+'Izvori sredstava_22-27_pomoćno_'!AH175)</f>
        <v>39819.485001327317</v>
      </c>
      <c r="K175" s="45">
        <f>SUM('Izvori sredstava_22-27_pomoćno_'!S175+'Izvori sredstava_22-27_pomoćno_'!AA175+'Izvori sredstava_22-27_pomoćno_'!AI175)</f>
        <v>6879254.3456331296</v>
      </c>
      <c r="L175" s="45">
        <v>0</v>
      </c>
      <c r="M175" s="45">
        <v>5309.2646668436419</v>
      </c>
      <c r="N175" s="45">
        <v>140263.89700026545</v>
      </c>
      <c r="O175" s="45">
        <v>310000</v>
      </c>
      <c r="P175" s="45">
        <v>0</v>
      </c>
      <c r="Q175" s="45">
        <v>0</v>
      </c>
      <c r="R175" s="45">
        <v>0</v>
      </c>
      <c r="S175" s="49">
        <v>455573.16166710912</v>
      </c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</row>
    <row r="176" spans="1:39" ht="26.25" customHeight="1">
      <c r="A176" s="12" t="s">
        <v>484</v>
      </c>
      <c r="B176" s="12" t="s">
        <v>485</v>
      </c>
      <c r="C176" s="12" t="s">
        <v>55</v>
      </c>
      <c r="D176" s="53">
        <f>SUM('Izvori sredstava_22-27_pomoćno_'!L176+'Izvori sredstava_22-27_pomoćno_'!T176+'Izvori sredstava_22-27_pomoćno_'!AB176)</f>
        <v>0</v>
      </c>
      <c r="E176" s="53">
        <f>SUM('Izvori sredstava_22-27_pomoćno_'!M176+'Izvori sredstava_22-27_pomoćno_'!U176+'Izvori sredstava_22-27_pomoćno_'!AC176)</f>
        <v>0</v>
      </c>
      <c r="F176" s="53">
        <f>SUM('Izvori sredstava_22-27_pomoćno_'!N176+'Izvori sredstava_22-27_pomoćno_'!V176+'Izvori sredstava_22-27_pomoćno_'!AD176)</f>
        <v>396900</v>
      </c>
      <c r="G176" s="53">
        <f>SUM('Izvori sredstava_22-27_pomoćno_'!O176+'Izvori sredstava_22-27_pomoćno_'!W176+'Izvori sredstava_22-27_pomoćno_'!AE176)</f>
        <v>930000</v>
      </c>
      <c r="H176" s="53">
        <f>SUM('Izvori sredstava_22-27_pomoćno_'!P176+'Izvori sredstava_22-27_pomoćno_'!X176+'Izvori sredstava_22-27_pomoćno_'!AF176)</f>
        <v>0</v>
      </c>
      <c r="I176" s="53">
        <f>SUM('Izvori sredstava_22-27_pomoćno_'!Q176+'Izvori sredstava_22-27_pomoćno_'!Y176+'Izvori sredstava_22-27_pomoćno_'!AG176)</f>
        <v>0</v>
      </c>
      <c r="J176" s="53">
        <f>SUM('Izvori sredstava_22-27_pomoćno_'!R176+'Izvori sredstava_22-27_pomoćno_'!Z176+'Izvori sredstava_22-27_pomoćno_'!AH176)</f>
        <v>0</v>
      </c>
      <c r="K176" s="45">
        <f>SUM('Izvori sredstava_22-27_pomoćno_'!S176+'Izvori sredstava_22-27_pomoćno_'!AA176+'Izvori sredstava_22-27_pomoćno_'!AI176)</f>
        <v>1326900</v>
      </c>
      <c r="L176" s="53">
        <v>0</v>
      </c>
      <c r="M176" s="53">
        <v>0</v>
      </c>
      <c r="N176" s="53">
        <v>132300</v>
      </c>
      <c r="O176" s="53">
        <v>310000</v>
      </c>
      <c r="P176" s="53">
        <v>0</v>
      </c>
      <c r="Q176" s="53">
        <v>0</v>
      </c>
      <c r="R176" s="53">
        <v>0</v>
      </c>
      <c r="S176" s="45">
        <v>442300</v>
      </c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</row>
    <row r="177" spans="1:39" ht="26.25" customHeight="1">
      <c r="A177" s="12" t="s">
        <v>486</v>
      </c>
      <c r="B177" s="12" t="s">
        <v>487</v>
      </c>
      <c r="C177" s="12" t="s">
        <v>55</v>
      </c>
      <c r="D177" s="53">
        <f>SUM('Izvori sredstava_22-27_pomoćno_'!L177+'Izvori sredstava_22-27_pomoćno_'!T177+'Izvori sredstava_22-27_pomoćno_'!AB177)</f>
        <v>0</v>
      </c>
      <c r="E177" s="53">
        <f>SUM('Izvori sredstava_22-27_pomoćno_'!M177+'Izvori sredstava_22-27_pomoćno_'!U177+'Izvori sredstava_22-27_pomoćno_'!AC177)</f>
        <v>0</v>
      </c>
      <c r="F177" s="53">
        <f>SUM('Izvori sredstava_22-27_pomoćno_'!N177+'Izvori sredstava_22-27_pomoćno_'!V177+'Izvori sredstava_22-27_pomoćno_'!AD177)</f>
        <v>175000</v>
      </c>
      <c r="G177" s="53">
        <f>SUM('Izvori sredstava_22-27_pomoćno_'!O177+'Izvori sredstava_22-27_pomoćno_'!W177+'Izvori sredstava_22-27_pomoćno_'!AE177)</f>
        <v>990000</v>
      </c>
      <c r="H177" s="53">
        <f>SUM('Izvori sredstava_22-27_pomoćno_'!P177+'Izvori sredstava_22-27_pomoćno_'!X177+'Izvori sredstava_22-27_pomoćno_'!AF177)</f>
        <v>0</v>
      </c>
      <c r="I177" s="53">
        <f>SUM('Izvori sredstava_22-27_pomoćno_'!Q177+'Izvori sredstava_22-27_pomoćno_'!Y177+'Izvori sredstava_22-27_pomoćno_'!AG177)</f>
        <v>0</v>
      </c>
      <c r="J177" s="53">
        <f>SUM('Izvori sredstava_22-27_pomoćno_'!R177+'Izvori sredstava_22-27_pomoćno_'!Z177+'Izvori sredstava_22-27_pomoćno_'!AH177)</f>
        <v>0</v>
      </c>
      <c r="K177" s="45">
        <f>SUM('Izvori sredstava_22-27_pomoćno_'!S177+'Izvori sredstava_22-27_pomoćno_'!AA177+'Izvori sredstava_22-27_pomoćno_'!AI177)</f>
        <v>1165000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45">
        <v>0</v>
      </c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</row>
    <row r="178" spans="1:39" ht="26.25" customHeight="1">
      <c r="A178" s="12" t="s">
        <v>488</v>
      </c>
      <c r="B178" s="12" t="s">
        <v>489</v>
      </c>
      <c r="C178" s="12" t="s">
        <v>50</v>
      </c>
      <c r="D178" s="53">
        <f>SUM('Izvori sredstava_22-27_pomoćno_'!L178+'Izvori sredstava_22-27_pomoćno_'!T178+'Izvori sredstava_22-27_pomoćno_'!AB178)</f>
        <v>0</v>
      </c>
      <c r="E178" s="53">
        <f>SUM('Izvori sredstava_22-27_pomoćno_'!M178+'Izvori sredstava_22-27_pomoćno_'!U178+'Izvori sredstava_22-27_pomoćno_'!AC178)</f>
        <v>5309.2646668436419</v>
      </c>
      <c r="F178" s="53">
        <f>SUM('Izvori sredstava_22-27_pomoćno_'!N178+'Izvori sredstava_22-27_pomoćno_'!V178+'Izvori sredstava_22-27_pomoćno_'!AD178)</f>
        <v>47783.382001592778</v>
      </c>
      <c r="G178" s="53">
        <f>SUM('Izvori sredstava_22-27_pomoćno_'!O178+'Izvori sredstava_22-27_pomoćno_'!W178+'Izvori sredstava_22-27_pomoćno_'!AE178)</f>
        <v>663593.79346960445</v>
      </c>
      <c r="H178" s="53">
        <f>SUM('Izvori sredstava_22-27_pomoćno_'!P178+'Izvori sredstava_22-27_pomoćno_'!X178+'Izvori sredstava_22-27_pomoćno_'!AF178)</f>
        <v>663593.79346960445</v>
      </c>
      <c r="I178" s="53">
        <f>SUM('Izvori sredstava_22-27_pomoćno_'!Q178+'Izvori sredstava_22-27_pomoćno_'!Y178+'Izvori sredstava_22-27_pomoćno_'!AG178)</f>
        <v>0</v>
      </c>
      <c r="J178" s="53">
        <f>SUM('Izvori sredstava_22-27_pomoćno_'!R178+'Izvori sredstava_22-27_pomoćno_'!Z178+'Izvori sredstava_22-27_pomoćno_'!AH178)</f>
        <v>39819.485001327317</v>
      </c>
      <c r="K178" s="45">
        <f>SUM('Izvori sredstava_22-27_pomoćno_'!S178+'Izvori sredstava_22-27_pomoćno_'!AA178+'Izvori sredstava_22-27_pomoćno_'!AI178)</f>
        <v>756505.92513936828</v>
      </c>
      <c r="L178" s="53">
        <v>0</v>
      </c>
      <c r="M178" s="53">
        <v>5309.2646668436419</v>
      </c>
      <c r="N178" s="53">
        <v>7963.8970002654632</v>
      </c>
      <c r="O178" s="53">
        <v>0</v>
      </c>
      <c r="P178" s="53">
        <v>0</v>
      </c>
      <c r="Q178" s="53">
        <v>0</v>
      </c>
      <c r="R178" s="53">
        <v>0</v>
      </c>
      <c r="S178" s="45">
        <v>13273.161667109105</v>
      </c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</row>
    <row r="179" spans="1:39" ht="26.25" customHeight="1">
      <c r="A179" s="11" t="s">
        <v>490</v>
      </c>
      <c r="B179" s="12" t="s">
        <v>491</v>
      </c>
      <c r="C179" s="12" t="s">
        <v>55</v>
      </c>
      <c r="D179" s="53">
        <f>SUM('Izvori sredstava_22-27_pomoćno_'!L179+'Izvori sredstava_22-27_pomoćno_'!T179+'Izvori sredstava_22-27_pomoćno_'!AB179)</f>
        <v>0</v>
      </c>
      <c r="E179" s="53">
        <f>SUM('Izvori sredstava_22-27_pomoćno_'!M179+'Izvori sredstava_22-27_pomoćno_'!U179+'Izvori sredstava_22-27_pomoćno_'!AC179)</f>
        <v>0</v>
      </c>
      <c r="F179" s="53">
        <f>SUM('Izvori sredstava_22-27_pomoćno_'!N179+'Izvori sredstava_22-27_pomoćno_'!V179+'Izvori sredstava_22-27_pomoćno_'!AD179)</f>
        <v>44066.896734802234</v>
      </c>
      <c r="G179" s="53">
        <f>SUM('Izvori sredstava_22-27_pomoćno_'!O179+'Izvori sredstava_22-27_pomoćno_'!W179+'Izvori sredstava_22-27_pomoćno_'!AE179)</f>
        <v>102867.00292009558</v>
      </c>
      <c r="H179" s="53">
        <f>SUM('Izvori sredstava_22-27_pomoćno_'!P179+'Izvori sredstava_22-27_pomoćno_'!X179+'Izvori sredstava_22-27_pomoćno_'!AF179)</f>
        <v>0</v>
      </c>
      <c r="I179" s="53">
        <f>SUM('Izvori sredstava_22-27_pomoćno_'!Q179+'Izvori sredstava_22-27_pomoćno_'!Y179+'Izvori sredstava_22-27_pomoćno_'!AG179)</f>
        <v>0</v>
      </c>
      <c r="J179" s="53">
        <f>SUM('Izvori sredstava_22-27_pomoćno_'!R179+'Izvori sredstava_22-27_pomoćno_'!Z179+'Izvori sredstava_22-27_pomoćno_'!AH179)</f>
        <v>0</v>
      </c>
      <c r="K179" s="45">
        <f>SUM('Izvori sredstava_22-27_pomoćno_'!S179+'Izvori sredstava_22-27_pomoćno_'!AA179+'Izvori sredstava_22-27_pomoćno_'!AI179)</f>
        <v>146933.8996548978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45">
        <v>0</v>
      </c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</row>
    <row r="180" spans="1:39" ht="26.25" customHeight="1">
      <c r="A180" s="11" t="s">
        <v>492</v>
      </c>
      <c r="B180" s="12" t="s">
        <v>493</v>
      </c>
      <c r="C180" s="12" t="s">
        <v>55</v>
      </c>
      <c r="D180" s="53">
        <f>SUM('Izvori sredstava_22-27_pomoćno_'!L180+'Izvori sredstava_22-27_pomoćno_'!T180+'Izvori sredstava_22-27_pomoćno_'!AB180)</f>
        <v>0</v>
      </c>
      <c r="E180" s="53">
        <f>SUM('Izvori sredstava_22-27_pomoćno_'!M180+'Izvori sredstava_22-27_pomoćno_'!U180+'Izvori sredstava_22-27_pomoćno_'!AC180)</f>
        <v>0</v>
      </c>
      <c r="F180" s="53">
        <f>SUM('Izvori sredstava_22-27_pomoćno_'!N180+'Izvori sredstava_22-27_pomoćno_'!V180+'Izvori sredstava_22-27_pomoćno_'!AD180)</f>
        <v>497700</v>
      </c>
      <c r="G180" s="53">
        <f>SUM('Izvori sredstava_22-27_pomoćno_'!O180+'Izvori sredstava_22-27_pomoćno_'!W180+'Izvori sredstava_22-27_pomoćno_'!AE180)</f>
        <v>2820300</v>
      </c>
      <c r="H180" s="53">
        <f>SUM('Izvori sredstava_22-27_pomoćno_'!P180+'Izvori sredstava_22-27_pomoćno_'!X180+'Izvori sredstava_22-27_pomoćno_'!AF180)</f>
        <v>2820300</v>
      </c>
      <c r="I180" s="53">
        <f>SUM('Izvori sredstava_22-27_pomoćno_'!Q180+'Izvori sredstava_22-27_pomoćno_'!Y180+'Izvori sredstava_22-27_pomoćno_'!AG180)</f>
        <v>0</v>
      </c>
      <c r="J180" s="53">
        <f>SUM('Izvori sredstava_22-27_pomoćno_'!R180+'Izvori sredstava_22-27_pomoćno_'!Z180+'Izvori sredstava_22-27_pomoćno_'!AH180)</f>
        <v>0</v>
      </c>
      <c r="K180" s="45">
        <f>SUM('Izvori sredstava_22-27_pomoćno_'!S180+'Izvori sredstava_22-27_pomoćno_'!AA180+'Izvori sredstava_22-27_pomoćno_'!AI180)</f>
        <v>3318000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45">
        <v>0</v>
      </c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</row>
    <row r="181" spans="1:39" ht="26.25" customHeight="1">
      <c r="A181" s="11" t="s">
        <v>494</v>
      </c>
      <c r="B181" s="12" t="s">
        <v>495</v>
      </c>
      <c r="C181" s="12" t="s">
        <v>246</v>
      </c>
      <c r="D181" s="53">
        <f>SUM('Izvori sredstava_22-27_pomoćno_'!L181+'Izvori sredstava_22-27_pomoćno_'!T181+'Izvori sredstava_22-27_pomoćno_'!AB181)</f>
        <v>0</v>
      </c>
      <c r="E181" s="53">
        <f>SUM('Izvori sredstava_22-27_pomoćno_'!M181+'Izvori sredstava_22-27_pomoćno_'!U181+'Izvori sredstava_22-27_pomoćno_'!AC181)</f>
        <v>0</v>
      </c>
      <c r="F181" s="53">
        <f>SUM('Izvori sredstava_22-27_pomoćno_'!N181+'Izvori sredstava_22-27_pomoćno_'!V181+'Izvori sredstava_22-27_pomoćno_'!AD181)</f>
        <v>24887.178125829574</v>
      </c>
      <c r="G181" s="53">
        <f>SUM('Izvori sredstava_22-27_pomoćno_'!O181+'Izvori sredstava_22-27_pomoćno_'!W181+'Izvori sredstava_22-27_pomoćno_'!AE181)</f>
        <v>141027.34271303425</v>
      </c>
      <c r="H181" s="53">
        <f>SUM('Izvori sredstava_22-27_pomoćno_'!P181+'Izvori sredstava_22-27_pomoćno_'!X181+'Izvori sredstava_22-27_pomoćno_'!AF181)</f>
        <v>141027.34271303425</v>
      </c>
      <c r="I181" s="53">
        <f>SUM('Izvori sredstava_22-27_pomoćno_'!Q181+'Izvori sredstava_22-27_pomoćno_'!Y181+'Izvori sredstava_22-27_pomoćno_'!AG181)</f>
        <v>0</v>
      </c>
      <c r="J181" s="53">
        <f>SUM('Izvori sredstava_22-27_pomoćno_'!R181+'Izvori sredstava_22-27_pomoćno_'!Z181+'Izvori sredstava_22-27_pomoćno_'!AH181)</f>
        <v>0</v>
      </c>
      <c r="K181" s="45">
        <f>SUM('Izvori sredstava_22-27_pomoćno_'!S181+'Izvori sredstava_22-27_pomoćno_'!AA181+'Izvori sredstava_22-27_pomoćno_'!AI181)</f>
        <v>165914.52083886383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45">
        <v>0</v>
      </c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</row>
    <row r="182" spans="1:39" ht="26.25" customHeight="1">
      <c r="A182" s="43" t="s">
        <v>496</v>
      </c>
      <c r="B182" s="43" t="s">
        <v>565</v>
      </c>
      <c r="C182" s="43" t="s">
        <v>18</v>
      </c>
      <c r="D182" s="44">
        <f>SUM('Izvori sredstava_22-27_pomoćno_'!L182+'Izvori sredstava_22-27_pomoćno_'!T182+'Izvori sredstava_22-27_pomoćno_'!AB182)</f>
        <v>857545.85370852146</v>
      </c>
      <c r="E182" s="44">
        <f>SUM('Izvori sredstava_22-27_pomoćno_'!M182+'Izvori sredstava_22-27_pomoćno_'!U182+'Izvori sredstava_22-27_pomoćno_'!AC182)</f>
        <v>163160.2728245288</v>
      </c>
      <c r="F182" s="44">
        <f>SUM('Izvori sredstava_22-27_pomoćno_'!N182+'Izvori sredstava_22-27_pomoćno_'!V182+'Izvori sredstava_22-27_pomoćno_'!AD182)</f>
        <v>1208680.6746349882</v>
      </c>
      <c r="G182" s="44">
        <f>SUM('Izvori sredstava_22-27_pomoćno_'!O182+'Izvori sredstava_22-27_pomoćno_'!W182+'Izvori sredstava_22-27_pomoćno_'!AE182)</f>
        <v>9599908.1497212648</v>
      </c>
      <c r="H182" s="44">
        <f>SUM('Izvori sredstava_22-27_pomoćno_'!P182+'Izvori sredstava_22-27_pomoćno_'!X182+'Izvori sredstava_22-27_pomoćno_'!AF182)</f>
        <v>0</v>
      </c>
      <c r="I182" s="44">
        <f>SUM('Izvori sredstava_22-27_pomoćno_'!Q182+'Izvori sredstava_22-27_pomoćno_'!Y182+'Izvori sredstava_22-27_pomoćno_'!AG182)</f>
        <v>0</v>
      </c>
      <c r="J182" s="44">
        <f>SUM('Izvori sredstava_22-27_pomoćno_'!R182+'Izvori sredstava_22-27_pomoćno_'!Z182+'Izvori sredstava_22-27_pomoćno_'!AH182)</f>
        <v>39819.485001327317</v>
      </c>
      <c r="K182" s="45">
        <f>SUM('Izvori sredstava_22-27_pomoćno_'!S182+'Izvori sredstava_22-27_pomoćno_'!AA182+'Izvori sredstava_22-27_pomoćno_'!AI182)</f>
        <v>11869114.43589063</v>
      </c>
      <c r="L182" s="44">
        <v>215821.60870719407</v>
      </c>
      <c r="M182" s="44">
        <v>39230.406158747013</v>
      </c>
      <c r="N182" s="44">
        <v>378653.87310857448</v>
      </c>
      <c r="O182" s="44">
        <v>3184926.4666843642</v>
      </c>
      <c r="P182" s="44">
        <v>0</v>
      </c>
      <c r="Q182" s="44">
        <v>0</v>
      </c>
      <c r="R182" s="44">
        <v>0</v>
      </c>
      <c r="S182" s="45">
        <v>3818632.3546588798</v>
      </c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</row>
    <row r="183" spans="1:39" ht="26.25" customHeight="1">
      <c r="A183" s="46" t="s">
        <v>500</v>
      </c>
      <c r="B183" s="46" t="s">
        <v>501</v>
      </c>
      <c r="C183" s="46" t="s">
        <v>18</v>
      </c>
      <c r="D183" s="45">
        <f>SUM('Izvori sredstava_22-27_pomoćno_'!L183+'Izvori sredstava_22-27_pomoćno_'!T183+'Izvori sredstava_22-27_pomoćno_'!AB183)</f>
        <v>654997.40666843648</v>
      </c>
      <c r="E183" s="45">
        <f>SUM('Izvori sredstava_22-27_pomoćno_'!M183+'Izvori sredstava_22-27_pomoćno_'!U183+'Izvori sredstava_22-27_pomoćno_'!AC183)</f>
        <v>163160.2728245288</v>
      </c>
      <c r="F183" s="45">
        <f>SUM('Izvori sredstava_22-27_pomoćno_'!N183+'Izvori sredstava_22-27_pomoćno_'!V183+'Izvori sredstava_22-27_pomoćno_'!AD183)</f>
        <v>461563.83364746487</v>
      </c>
      <c r="G183" s="45">
        <f>SUM('Izvori sredstava_22-27_pomoćno_'!O183+'Izvori sredstava_22-27_pomoćno_'!W183+'Izvori sredstava_22-27_pomoćno_'!AE183)</f>
        <v>8877848.1550305281</v>
      </c>
      <c r="H183" s="45">
        <f>SUM('Izvori sredstava_22-27_pomoćno_'!P183+'Izvori sredstava_22-27_pomoćno_'!X183+'Izvori sredstava_22-27_pomoćno_'!AF183)</f>
        <v>0</v>
      </c>
      <c r="I183" s="45">
        <f>SUM('Izvori sredstava_22-27_pomoćno_'!Q183+'Izvori sredstava_22-27_pomoćno_'!Y183+'Izvori sredstava_22-27_pomoćno_'!AG183)</f>
        <v>0</v>
      </c>
      <c r="J183" s="45">
        <f>SUM('Izvori sredstava_22-27_pomoćno_'!R183+'Izvori sredstava_22-27_pomoćno_'!Z183+'Izvori sredstava_22-27_pomoćno_'!AH183)</f>
        <v>39819.485001327317</v>
      </c>
      <c r="K183" s="45">
        <f>SUM('Izvori sredstava_22-27_pomoćno_'!S183+'Izvori sredstava_22-27_pomoćno_'!AA183+'Izvori sredstava_22-27_pomoćno_'!AI183)</f>
        <v>10197389.153172286</v>
      </c>
      <c r="L183" s="45">
        <v>146004.77833820018</v>
      </c>
      <c r="M183" s="45">
        <v>39230.406158747013</v>
      </c>
      <c r="N183" s="45">
        <v>182373.24130607912</v>
      </c>
      <c r="O183" s="45">
        <v>2720365.8083355455</v>
      </c>
      <c r="P183" s="45">
        <v>0</v>
      </c>
      <c r="Q183" s="45">
        <v>0</v>
      </c>
      <c r="R183" s="45">
        <v>0</v>
      </c>
      <c r="S183" s="49">
        <v>3087974.2341385717</v>
      </c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</row>
    <row r="184" spans="1:39" ht="26.25" customHeight="1">
      <c r="A184" s="11" t="s">
        <v>504</v>
      </c>
      <c r="B184" s="12" t="s">
        <v>505</v>
      </c>
      <c r="C184" s="12" t="s">
        <v>55</v>
      </c>
      <c r="D184" s="53">
        <f>SUM('Izvori sredstava_22-27_pomoćno_'!L184+'Izvori sredstava_22-27_pomoćno_'!T184+'Izvori sredstava_22-27_pomoćno_'!AB184)</f>
        <v>0</v>
      </c>
      <c r="E184" s="53">
        <f>SUM('Izvori sredstava_22-27_pomoćno_'!M184+'Izvori sredstava_22-27_pomoćno_'!U184+'Izvori sredstava_22-27_pomoćno_'!AC184)</f>
        <v>0</v>
      </c>
      <c r="F184" s="53">
        <f>SUM('Izvori sredstava_22-27_pomoćno_'!N184+'Izvori sredstava_22-27_pomoćno_'!V184+'Izvori sredstava_22-27_pomoćno_'!AD184)</f>
        <v>0</v>
      </c>
      <c r="G184" s="53">
        <f>SUM('Izvori sredstava_22-27_pomoćno_'!O184+'Izvori sredstava_22-27_pomoćno_'!W184+'Izvori sredstava_22-27_pomoćno_'!AE184)</f>
        <v>7962000</v>
      </c>
      <c r="H184" s="53">
        <f>SUM('Izvori sredstava_22-27_pomoćno_'!P184+'Izvori sredstava_22-27_pomoćno_'!X184+'Izvori sredstava_22-27_pomoćno_'!AF184)</f>
        <v>0</v>
      </c>
      <c r="I184" s="53">
        <f>SUM('Izvori sredstava_22-27_pomoćno_'!Q184+'Izvori sredstava_22-27_pomoćno_'!Y184+'Izvori sredstava_22-27_pomoćno_'!AG184)</f>
        <v>0</v>
      </c>
      <c r="J184" s="53">
        <f>SUM('Izvori sredstava_22-27_pomoćno_'!R184+'Izvori sredstava_22-27_pomoćno_'!Z184+'Izvori sredstava_22-27_pomoćno_'!AH184)</f>
        <v>0</v>
      </c>
      <c r="K184" s="45">
        <f>SUM('Izvori sredstava_22-27_pomoćno_'!S184+'Izvori sredstava_22-27_pomoćno_'!AA184+'Izvori sredstava_22-27_pomoćno_'!AI184)</f>
        <v>7962000</v>
      </c>
      <c r="L184" s="50">
        <v>0</v>
      </c>
      <c r="M184" s="50">
        <v>0</v>
      </c>
      <c r="N184" s="50">
        <v>0</v>
      </c>
      <c r="O184" s="50">
        <v>2654000</v>
      </c>
      <c r="P184" s="50">
        <v>0</v>
      </c>
      <c r="Q184" s="50">
        <v>0</v>
      </c>
      <c r="R184" s="50">
        <v>0</v>
      </c>
      <c r="S184" s="45">
        <v>2654000</v>
      </c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</row>
    <row r="185" spans="1:39" ht="26.25" customHeight="1">
      <c r="A185" s="11" t="s">
        <v>506</v>
      </c>
      <c r="B185" s="14" t="s">
        <v>507</v>
      </c>
      <c r="C185" s="12" t="s">
        <v>508</v>
      </c>
      <c r="D185" s="53">
        <f>SUM('Izvori sredstava_22-27_pomoćno_'!L185+'Izvori sredstava_22-27_pomoćno_'!T185+'Izvori sredstava_22-27_pomoćno_'!AB185)</f>
        <v>0</v>
      </c>
      <c r="E185" s="53">
        <f>SUM('Izvori sredstava_22-27_pomoćno_'!M185+'Izvori sredstava_22-27_pomoćno_'!U185+'Izvori sredstava_22-27_pomoćno_'!AC185)</f>
        <v>0</v>
      </c>
      <c r="F185" s="53">
        <f>SUM('Izvori sredstava_22-27_pomoćno_'!N185+'Izvori sredstava_22-27_pomoćno_'!V185+'Izvori sredstava_22-27_pomoćno_'!AD185)</f>
        <v>79638.970002654634</v>
      </c>
      <c r="G185" s="53">
        <f>SUM('Izvori sredstava_22-27_pomoćno_'!O185+'Izvori sredstava_22-27_pomoćno_'!W185+'Izvori sredstava_22-27_pomoćno_'!AE185)</f>
        <v>35837.536501194583</v>
      </c>
      <c r="H185" s="53">
        <f>SUM('Izvori sredstava_22-27_pomoćno_'!P185+'Izvori sredstava_22-27_pomoćno_'!X185+'Izvori sredstava_22-27_pomoćno_'!AF185)</f>
        <v>0</v>
      </c>
      <c r="I185" s="53">
        <f>SUM('Izvori sredstava_22-27_pomoćno_'!Q185+'Izvori sredstava_22-27_pomoćno_'!Y185+'Izvori sredstava_22-27_pomoćno_'!AG185)</f>
        <v>0</v>
      </c>
      <c r="J185" s="53">
        <f>SUM('Izvori sredstava_22-27_pomoćno_'!R185+'Izvori sredstava_22-27_pomoćno_'!Z185+'Izvori sredstava_22-27_pomoćno_'!AH185)</f>
        <v>39819.485001327317</v>
      </c>
      <c r="K185" s="45">
        <f>SUM('Izvori sredstava_22-27_pomoćno_'!S185+'Izvori sredstava_22-27_pomoćno_'!AA185+'Izvori sredstava_22-27_pomoćno_'!AI185)</f>
        <v>155295.99150517653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45">
        <v>0</v>
      </c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</row>
    <row r="186" spans="1:39" ht="26.25" customHeight="1">
      <c r="A186" s="11" t="s">
        <v>509</v>
      </c>
      <c r="B186" s="14" t="s">
        <v>510</v>
      </c>
      <c r="C186" s="12" t="s">
        <v>55</v>
      </c>
      <c r="D186" s="53">
        <f>SUM('Izvori sredstava_22-27_pomoćno_'!L186+'Izvori sredstava_22-27_pomoćno_'!T186+'Izvori sredstava_22-27_pomoćno_'!AB186)</f>
        <v>0</v>
      </c>
      <c r="E186" s="53">
        <f>SUM('Izvori sredstava_22-27_pomoćno_'!M186+'Izvori sredstava_22-27_pomoćno_'!U186+'Izvori sredstava_22-27_pomoćno_'!AC186)</f>
        <v>0</v>
      </c>
      <c r="F186" s="53">
        <f>SUM('Izvori sredstava_22-27_pomoćno_'!N186+'Izvori sredstava_22-27_pomoćno_'!V186+'Izvori sredstava_22-27_pomoćno_'!AD186)</f>
        <v>2654.6323334218209</v>
      </c>
      <c r="G186" s="53">
        <f>SUM('Izvori sredstava_22-27_pomoćno_'!O186+'Izvori sredstava_22-27_pomoćno_'!W186+'Izvori sredstava_22-27_pomoćno_'!AE186)</f>
        <v>3981.9485001327316</v>
      </c>
      <c r="H186" s="53">
        <f>SUM('Izvori sredstava_22-27_pomoćno_'!P186+'Izvori sredstava_22-27_pomoćno_'!X186+'Izvori sredstava_22-27_pomoćno_'!AF186)</f>
        <v>0</v>
      </c>
      <c r="I186" s="53">
        <f>SUM('Izvori sredstava_22-27_pomoćno_'!Q186+'Izvori sredstava_22-27_pomoćno_'!Y186+'Izvori sredstava_22-27_pomoćno_'!AG186)</f>
        <v>0</v>
      </c>
      <c r="J186" s="53">
        <f>SUM('Izvori sredstava_22-27_pomoćno_'!R186+'Izvori sredstava_22-27_pomoćno_'!Z186+'Izvori sredstava_22-27_pomoćno_'!AH186)</f>
        <v>0</v>
      </c>
      <c r="K186" s="45">
        <f>SUM('Izvori sredstava_22-27_pomoćno_'!S186+'Izvori sredstava_22-27_pomoćno_'!AA186+'Izvori sredstava_22-27_pomoćno_'!AI186)</f>
        <v>6636.5808335545526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45">
        <v>0</v>
      </c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</row>
    <row r="187" spans="1:39" ht="26.25" customHeight="1">
      <c r="A187" s="11" t="s">
        <v>511</v>
      </c>
      <c r="B187" s="12" t="s">
        <v>512</v>
      </c>
      <c r="C187" s="12" t="s">
        <v>36</v>
      </c>
      <c r="D187" s="53">
        <f>SUM('Izvori sredstava_22-27_pomoćno_'!L187+'Izvori sredstava_22-27_pomoćno_'!T187+'Izvori sredstava_22-27_pomoćno_'!AB187)</f>
        <v>0</v>
      </c>
      <c r="E187" s="53">
        <f>SUM('Izvori sredstava_22-27_pomoćno_'!M187+'Izvori sredstava_22-27_pomoćno_'!U187+'Izvori sredstava_22-27_pomoćno_'!AC187)</f>
        <v>0</v>
      </c>
      <c r="F187" s="53">
        <f>SUM('Izvori sredstava_22-27_pomoćno_'!N187+'Izvori sredstava_22-27_pomoćno_'!V187+'Izvori sredstava_22-27_pomoćno_'!AD187)</f>
        <v>0</v>
      </c>
      <c r="G187" s="53">
        <f>SUM('Izvori sredstava_22-27_pomoćno_'!O187+'Izvori sredstava_22-27_pomoćno_'!W187+'Izvori sredstava_22-27_pomoćno_'!AE187)</f>
        <v>0</v>
      </c>
      <c r="H187" s="53">
        <f>SUM('Izvori sredstava_22-27_pomoćno_'!P187+'Izvori sredstava_22-27_pomoćno_'!X187+'Izvori sredstava_22-27_pomoćno_'!AF187)</f>
        <v>0</v>
      </c>
      <c r="I187" s="53">
        <f>SUM('Izvori sredstava_22-27_pomoćno_'!Q187+'Izvori sredstava_22-27_pomoćno_'!Y187+'Izvori sredstava_22-27_pomoćno_'!AG187)</f>
        <v>0</v>
      </c>
      <c r="J187" s="53">
        <f>SUM('Izvori sredstava_22-27_pomoćno_'!R187+'Izvori sredstava_22-27_pomoćno_'!Z187+'Izvori sredstava_22-27_pomoćno_'!AH187)</f>
        <v>0</v>
      </c>
      <c r="K187" s="45">
        <f>SUM('Izvori sredstava_22-27_pomoćno_'!S187+'Izvori sredstava_22-27_pomoćno_'!AA187+'Izvori sredstava_22-27_pomoćno_'!AI187)</f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45">
        <v>0</v>
      </c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</row>
    <row r="188" spans="1:39" ht="26.25" customHeight="1">
      <c r="A188" s="11" t="s">
        <v>513</v>
      </c>
      <c r="B188" s="12" t="s">
        <v>514</v>
      </c>
      <c r="C188" s="12" t="s">
        <v>36</v>
      </c>
      <c r="D188" s="53">
        <f>SUM('Izvori sredstava_22-27_pomoćno_'!L188+'Izvori sredstava_22-27_pomoćno_'!T188+'Izvori sredstava_22-27_pomoćno_'!AB188)</f>
        <v>13273.161667109105</v>
      </c>
      <c r="E188" s="53">
        <f>SUM('Izvori sredstava_22-27_pomoćno_'!M188+'Izvori sredstava_22-27_pomoćno_'!U188+'Izvori sredstava_22-27_pomoćno_'!AC188)</f>
        <v>0</v>
      </c>
      <c r="F188" s="53">
        <f>SUM('Izvori sredstava_22-27_pomoćno_'!N188+'Izvori sredstava_22-27_pomoćno_'!V188+'Izvori sredstava_22-27_pomoćno_'!AD188)</f>
        <v>16458.720467215291</v>
      </c>
      <c r="G188" s="53">
        <f>SUM('Izvori sredstava_22-27_pomoćno_'!O188+'Izvori sredstava_22-27_pomoćno_'!W188+'Izvori sredstava_22-27_pomoćno_'!AE188)</f>
        <v>0</v>
      </c>
      <c r="H188" s="53">
        <f>SUM('Izvori sredstava_22-27_pomoćno_'!P188+'Izvori sredstava_22-27_pomoćno_'!X188+'Izvori sredstava_22-27_pomoćno_'!AF188)</f>
        <v>0</v>
      </c>
      <c r="I188" s="53">
        <f>SUM('Izvori sredstava_22-27_pomoćno_'!Q188+'Izvori sredstava_22-27_pomoćno_'!Y188+'Izvori sredstava_22-27_pomoćno_'!AG188)</f>
        <v>0</v>
      </c>
      <c r="J188" s="53">
        <f>SUM('Izvori sredstava_22-27_pomoćno_'!R188+'Izvori sredstava_22-27_pomoćno_'!Z188+'Izvori sredstava_22-27_pomoćno_'!AH188)</f>
        <v>0</v>
      </c>
      <c r="K188" s="45">
        <f>SUM('Izvori sredstava_22-27_pomoćno_'!S188+'Izvori sredstava_22-27_pomoćno_'!AA188+'Izvori sredstava_22-27_pomoćno_'!AI188)</f>
        <v>29731.882134324398</v>
      </c>
      <c r="L188" s="50">
        <v>13273.161667109105</v>
      </c>
      <c r="M188" s="50">
        <v>0</v>
      </c>
      <c r="N188" s="50">
        <v>16458.720467215291</v>
      </c>
      <c r="O188" s="50">
        <v>0</v>
      </c>
      <c r="P188" s="50">
        <v>0</v>
      </c>
      <c r="Q188" s="50">
        <v>0</v>
      </c>
      <c r="R188" s="50">
        <v>0</v>
      </c>
      <c r="S188" s="45">
        <v>29731.882134324398</v>
      </c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</row>
    <row r="189" spans="1:39" ht="26.25" customHeight="1">
      <c r="A189" s="11" t="s">
        <v>515</v>
      </c>
      <c r="B189" s="12" t="s">
        <v>516</v>
      </c>
      <c r="C189" s="12" t="s">
        <v>36</v>
      </c>
      <c r="D189" s="53">
        <f>SUM('Izvori sredstava_22-27_pomoćno_'!L189+'Izvori sredstava_22-27_pomoćno_'!T189+'Izvori sredstava_22-27_pomoćno_'!AB189)</f>
        <v>0</v>
      </c>
      <c r="E189" s="53">
        <f>SUM('Izvori sredstava_22-27_pomoćno_'!M189+'Izvori sredstava_22-27_pomoćno_'!U189+'Izvori sredstava_22-27_pomoćno_'!AC189)</f>
        <v>0</v>
      </c>
      <c r="F189" s="53">
        <f>SUM('Izvori sredstava_22-27_pomoćno_'!N189+'Izvori sredstava_22-27_pomoćno_'!V189+'Izvori sredstava_22-27_pomoćno_'!AD189)</f>
        <v>0</v>
      </c>
      <c r="G189" s="53">
        <f>SUM('Izvori sredstava_22-27_pomoćno_'!O189+'Izvori sredstava_22-27_pomoćno_'!W189+'Izvori sredstava_22-27_pomoćno_'!AE189)</f>
        <v>0</v>
      </c>
      <c r="H189" s="53">
        <f>SUM('Izvori sredstava_22-27_pomoćno_'!P189+'Izvori sredstava_22-27_pomoćno_'!X189+'Izvori sredstava_22-27_pomoćno_'!AF189)</f>
        <v>0</v>
      </c>
      <c r="I189" s="53">
        <f>SUM('Izvori sredstava_22-27_pomoćno_'!Q189+'Izvori sredstava_22-27_pomoćno_'!Y189+'Izvori sredstava_22-27_pomoćno_'!AG189)</f>
        <v>0</v>
      </c>
      <c r="J189" s="53">
        <f>SUM('Izvori sredstava_22-27_pomoćno_'!R189+'Izvori sredstava_22-27_pomoćno_'!Z189+'Izvori sredstava_22-27_pomoćno_'!AH189)</f>
        <v>0</v>
      </c>
      <c r="K189" s="45">
        <f>SUM('Izvori sredstava_22-27_pomoćno_'!S189+'Izvori sredstava_22-27_pomoćno_'!AA189+'Izvori sredstava_22-27_pomoćno_'!AI189)</f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45">
        <v>0</v>
      </c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</row>
    <row r="190" spans="1:39" ht="26.25" customHeight="1">
      <c r="A190" s="11" t="s">
        <v>517</v>
      </c>
      <c r="B190" s="12" t="s">
        <v>518</v>
      </c>
      <c r="C190" s="12" t="s">
        <v>36</v>
      </c>
      <c r="D190" s="53">
        <f>SUM('Izvori sredstava_22-27_pomoćno_'!L190+'Izvori sredstava_22-27_pomoćno_'!T190+'Izvori sredstava_22-27_pomoćno_'!AB190)</f>
        <v>13273.161667109105</v>
      </c>
      <c r="E190" s="53">
        <f>SUM('Izvori sredstava_22-27_pomoćno_'!M190+'Izvori sredstava_22-27_pomoćno_'!U190+'Izvori sredstava_22-27_pomoćno_'!AC190)</f>
        <v>12684.082824528803</v>
      </c>
      <c r="F190" s="53">
        <f>SUM('Izvori sredstava_22-27_pomoćno_'!N190+'Izvori sredstava_22-27_pomoćno_'!V190+'Izvori sredstava_22-27_pomoćno_'!AD190)</f>
        <v>13273.161667109105</v>
      </c>
      <c r="G190" s="53">
        <f>SUM('Izvori sredstava_22-27_pomoćno_'!O190+'Izvori sredstava_22-27_pomoćno_'!W190+'Izvori sredstava_22-27_pomoćno_'!AE190)</f>
        <v>0</v>
      </c>
      <c r="H190" s="53">
        <f>SUM('Izvori sredstava_22-27_pomoćno_'!P190+'Izvori sredstava_22-27_pomoćno_'!X190+'Izvori sredstava_22-27_pomoćno_'!AF190)</f>
        <v>0</v>
      </c>
      <c r="I190" s="53">
        <f>SUM('Izvori sredstava_22-27_pomoćno_'!Q190+'Izvori sredstava_22-27_pomoćno_'!Y190+'Izvori sredstava_22-27_pomoćno_'!AG190)</f>
        <v>0</v>
      </c>
      <c r="J190" s="53">
        <f>SUM('Izvori sredstava_22-27_pomoćno_'!R190+'Izvori sredstava_22-27_pomoćno_'!Z190+'Izvori sredstava_22-27_pomoćno_'!AH190)</f>
        <v>0</v>
      </c>
      <c r="K190" s="45">
        <f>SUM('Izvori sredstava_22-27_pomoćno_'!S190+'Izvori sredstava_22-27_pomoćno_'!AA190+'Izvori sredstava_22-27_pomoćno_'!AI190)</f>
        <v>39230.406158747013</v>
      </c>
      <c r="L190" s="50">
        <v>13273.161667109105</v>
      </c>
      <c r="M190" s="50">
        <v>12684.082824528803</v>
      </c>
      <c r="N190" s="50">
        <v>13273.161667109105</v>
      </c>
      <c r="O190" s="50">
        <v>0</v>
      </c>
      <c r="P190" s="50">
        <v>0</v>
      </c>
      <c r="Q190" s="50">
        <v>0</v>
      </c>
      <c r="R190" s="50">
        <v>0</v>
      </c>
      <c r="S190" s="45">
        <v>39230.406158747013</v>
      </c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</row>
    <row r="191" spans="1:39" ht="26.25" customHeight="1">
      <c r="A191" s="11" t="s">
        <v>519</v>
      </c>
      <c r="B191" s="12" t="s">
        <v>520</v>
      </c>
      <c r="C191" s="12" t="s">
        <v>39</v>
      </c>
      <c r="D191" s="53">
        <f>SUM('Izvori sredstava_22-27_pomoćno_'!L191+'Izvori sredstava_22-27_pomoćno_'!T191+'Izvori sredstava_22-27_pomoćno_'!AB191)</f>
        <v>0</v>
      </c>
      <c r="E191" s="53">
        <f>SUM('Izvori sredstava_22-27_pomoćno_'!M191+'Izvori sredstava_22-27_pomoćno_'!U191+'Izvori sredstava_22-27_pomoćno_'!AC191)</f>
        <v>0</v>
      </c>
      <c r="F191" s="53">
        <f>SUM('Izvori sredstava_22-27_pomoćno_'!N191+'Izvori sredstava_22-27_pomoćno_'!V191+'Izvori sredstava_22-27_pomoćno_'!AD191)</f>
        <v>0</v>
      </c>
      <c r="G191" s="53">
        <f>SUM('Izvori sredstava_22-27_pomoćno_'!O191+'Izvori sredstava_22-27_pomoćno_'!W191+'Izvori sredstava_22-27_pomoćno_'!AE191)</f>
        <v>0</v>
      </c>
      <c r="H191" s="53">
        <f>SUM('Izvori sredstava_22-27_pomoćno_'!P191+'Izvori sredstava_22-27_pomoćno_'!X191+'Izvori sredstava_22-27_pomoćno_'!AF191)</f>
        <v>0</v>
      </c>
      <c r="I191" s="53">
        <f>SUM('Izvori sredstava_22-27_pomoćno_'!Q191+'Izvori sredstava_22-27_pomoćno_'!Y191+'Izvori sredstava_22-27_pomoćno_'!AG191)</f>
        <v>0</v>
      </c>
      <c r="J191" s="53">
        <f>SUM('Izvori sredstava_22-27_pomoćno_'!R191+'Izvori sredstava_22-27_pomoćno_'!Z191+'Izvori sredstava_22-27_pomoćno_'!AH191)</f>
        <v>0</v>
      </c>
      <c r="K191" s="45">
        <f>SUM('Izvori sredstava_22-27_pomoćno_'!S191+'Izvori sredstava_22-27_pomoćno_'!AA191+'Izvori sredstava_22-27_pomoćno_'!AI191)</f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45">
        <v>0</v>
      </c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</row>
    <row r="192" spans="1:39" ht="26.25" customHeight="1">
      <c r="A192" s="11" t="s">
        <v>521</v>
      </c>
      <c r="B192" s="12" t="s">
        <v>522</v>
      </c>
      <c r="C192" s="12" t="s">
        <v>42</v>
      </c>
      <c r="D192" s="53">
        <f>SUM('Izvori sredstava_22-27_pomoćno_'!L192+'Izvori sredstava_22-27_pomoćno_'!T192+'Izvori sredstava_22-27_pomoćno_'!AB192)</f>
        <v>0</v>
      </c>
      <c r="E192" s="53">
        <f>SUM('Izvori sredstava_22-27_pomoćno_'!M192+'Izvori sredstava_22-27_pomoćno_'!U192+'Izvori sredstava_22-27_pomoćno_'!AC192)</f>
        <v>0</v>
      </c>
      <c r="F192" s="53">
        <f>SUM('Izvori sredstava_22-27_pomoćno_'!N192+'Izvori sredstava_22-27_pomoćno_'!V192+'Izvori sredstava_22-27_pomoćno_'!AD192)</f>
        <v>13273.161667109105</v>
      </c>
      <c r="G192" s="53">
        <f>SUM('Izvori sredstava_22-27_pomoćno_'!O192+'Izvori sredstava_22-27_pomoćno_'!W192+'Izvori sredstava_22-27_pomoćno_'!AE192)</f>
        <v>650384.92168834619</v>
      </c>
      <c r="H192" s="53">
        <f>SUM('Izvori sredstava_22-27_pomoćno_'!P192+'Izvori sredstava_22-27_pomoćno_'!X192+'Izvori sredstava_22-27_pomoćno_'!AF192)</f>
        <v>0</v>
      </c>
      <c r="I192" s="53">
        <f>SUM('Izvori sredstava_22-27_pomoćno_'!Q192+'Izvori sredstava_22-27_pomoćno_'!Y192+'Izvori sredstava_22-27_pomoćno_'!AG192)</f>
        <v>0</v>
      </c>
      <c r="J192" s="53">
        <f>SUM('Izvori sredstava_22-27_pomoćno_'!R192+'Izvori sredstava_22-27_pomoćno_'!Z192+'Izvori sredstava_22-27_pomoćno_'!AH192)</f>
        <v>0</v>
      </c>
      <c r="K192" s="45">
        <f>SUM('Izvori sredstava_22-27_pomoćno_'!S192+'Izvori sredstava_22-27_pomoćno_'!AA192+'Izvori sredstava_22-27_pomoćno_'!AI192)</f>
        <v>663658.08335545531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45">
        <v>0</v>
      </c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</row>
    <row r="193" spans="1:39" ht="26.25" customHeight="1">
      <c r="A193" s="11" t="s">
        <v>523</v>
      </c>
      <c r="B193" s="12" t="s">
        <v>524</v>
      </c>
      <c r="C193" s="12" t="s">
        <v>164</v>
      </c>
      <c r="D193" s="53">
        <f>SUM('Izvori sredstava_22-27_pomoćno_'!L193+'Izvori sredstava_22-27_pomoćno_'!T193+'Izvori sredstava_22-27_pomoćno_'!AB193)</f>
        <v>601904.76</v>
      </c>
      <c r="E193" s="53">
        <f>SUM('Izvori sredstava_22-27_pomoćno_'!M193+'Izvori sredstava_22-27_pomoćno_'!U193+'Izvori sredstava_22-27_pomoćno_'!AC193)</f>
        <v>150476.19</v>
      </c>
      <c r="F193" s="53">
        <f>SUM('Izvori sredstava_22-27_pomoćno_'!N193+'Izvori sredstava_22-27_pomoćno_'!V193+'Izvori sredstava_22-27_pomoćno_'!AD193)</f>
        <v>37619.050000000003</v>
      </c>
      <c r="G193" s="53">
        <f>SUM('Izvori sredstava_22-27_pomoćno_'!O193+'Izvori sredstava_22-27_pomoćno_'!W193+'Izvori sredstava_22-27_pomoćno_'!AE193)</f>
        <v>0</v>
      </c>
      <c r="H193" s="53">
        <f>SUM('Izvori sredstava_22-27_pomoćno_'!P193+'Izvori sredstava_22-27_pomoćno_'!X193+'Izvori sredstava_22-27_pomoćno_'!AF193)</f>
        <v>0</v>
      </c>
      <c r="I193" s="53">
        <f>SUM('Izvori sredstava_22-27_pomoćno_'!Q193+'Izvori sredstava_22-27_pomoćno_'!Y193+'Izvori sredstava_22-27_pomoćno_'!AG193)</f>
        <v>0</v>
      </c>
      <c r="J193" s="53">
        <f>SUM('Izvori sredstava_22-27_pomoćno_'!R193+'Izvori sredstava_22-27_pomoćno_'!Z193+'Izvori sredstava_22-27_pomoćno_'!AH193)</f>
        <v>0</v>
      </c>
      <c r="K193" s="45">
        <f>SUM('Izvori sredstava_22-27_pomoćno_'!S193+'Izvori sredstava_22-27_pomoćno_'!AA193+'Izvori sredstava_22-27_pomoćno_'!AI193)</f>
        <v>790000</v>
      </c>
      <c r="L193" s="50">
        <v>106185.29333687284</v>
      </c>
      <c r="M193" s="50">
        <v>26546.32333421821</v>
      </c>
      <c r="N193" s="50">
        <v>6636.5808335545526</v>
      </c>
      <c r="O193" s="50">
        <v>0</v>
      </c>
      <c r="P193" s="50">
        <v>0</v>
      </c>
      <c r="Q193" s="50">
        <v>0</v>
      </c>
      <c r="R193" s="50">
        <v>0</v>
      </c>
      <c r="S193" s="45">
        <v>139368.19750464562</v>
      </c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</row>
    <row r="194" spans="1:39" ht="26.25" customHeight="1">
      <c r="A194" s="11" t="s">
        <v>525</v>
      </c>
      <c r="B194" s="12" t="s">
        <v>526</v>
      </c>
      <c r="C194" s="12" t="s">
        <v>50</v>
      </c>
      <c r="D194" s="53">
        <f>SUM('Izvori sredstava_22-27_pomoćno_'!L194+'Izvori sredstava_22-27_pomoćno_'!T194+'Izvori sredstava_22-27_pomoćno_'!AB194)</f>
        <v>26546.32333421821</v>
      </c>
      <c r="E194" s="53">
        <f>SUM('Izvori sredstava_22-27_pomoćno_'!M194+'Izvori sredstava_22-27_pomoćno_'!U194+'Izvori sredstava_22-27_pomoćno_'!AC194)</f>
        <v>0</v>
      </c>
      <c r="F194" s="53">
        <f>SUM('Izvori sredstava_22-27_pomoćno_'!N194+'Izvori sredstava_22-27_pomoćno_'!V194+'Izvori sredstava_22-27_pomoćno_'!AD194)</f>
        <v>146004.77833820018</v>
      </c>
      <c r="G194" s="53">
        <f>SUM('Izvori sredstava_22-27_pomoćno_'!O194+'Izvori sredstava_22-27_pomoćno_'!W194+'Izvori sredstava_22-27_pomoćno_'!AE194)</f>
        <v>225643.74834085483</v>
      </c>
      <c r="H194" s="53">
        <f>SUM('Izvori sredstava_22-27_pomoćno_'!P194+'Izvori sredstava_22-27_pomoćno_'!X194+'Izvori sredstava_22-27_pomoćno_'!AF194)</f>
        <v>0</v>
      </c>
      <c r="I194" s="53">
        <f>SUM('Izvori sredstava_22-27_pomoćno_'!Q194+'Izvori sredstava_22-27_pomoćno_'!Y194+'Izvori sredstava_22-27_pomoćno_'!AG194)</f>
        <v>0</v>
      </c>
      <c r="J194" s="53">
        <f>SUM('Izvori sredstava_22-27_pomoćno_'!R194+'Izvori sredstava_22-27_pomoćno_'!Z194+'Izvori sredstava_22-27_pomoćno_'!AH194)</f>
        <v>0</v>
      </c>
      <c r="K194" s="45">
        <f>SUM('Izvori sredstava_22-27_pomoćno_'!S194+'Izvori sredstava_22-27_pomoćno_'!AA194+'Izvori sredstava_22-27_pomoćno_'!AI194)</f>
        <v>398194.85001327319</v>
      </c>
      <c r="L194" s="50">
        <v>13273.161667109105</v>
      </c>
      <c r="M194" s="50">
        <v>0</v>
      </c>
      <c r="N194" s="50">
        <v>39819.485001327317</v>
      </c>
      <c r="O194" s="50">
        <v>66365.808335545531</v>
      </c>
      <c r="P194" s="50">
        <v>0</v>
      </c>
      <c r="Q194" s="50">
        <v>0</v>
      </c>
      <c r="R194" s="50">
        <v>0</v>
      </c>
      <c r="S194" s="45">
        <v>119458.45500398194</v>
      </c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</row>
    <row r="195" spans="1:39" ht="26.25" customHeight="1">
      <c r="A195" s="11" t="s">
        <v>527</v>
      </c>
      <c r="B195" s="12" t="s">
        <v>528</v>
      </c>
      <c r="C195" s="12" t="s">
        <v>39</v>
      </c>
      <c r="D195" s="53">
        <f>SUM('Izvori sredstava_22-27_pomoćno_'!L195+'Izvori sredstava_22-27_pomoćno_'!T195+'Izvori sredstava_22-27_pomoćno_'!AB195)</f>
        <v>0</v>
      </c>
      <c r="E195" s="53">
        <f>SUM('Izvori sredstava_22-27_pomoćno_'!M195+'Izvori sredstava_22-27_pomoćno_'!U195+'Izvori sredstava_22-27_pomoćno_'!AC195)</f>
        <v>0</v>
      </c>
      <c r="F195" s="53">
        <f>SUM('Izvori sredstava_22-27_pomoćno_'!N195+'Izvori sredstava_22-27_pomoćno_'!V195+'Izvori sredstava_22-27_pomoćno_'!AD195)</f>
        <v>92912.131669763738</v>
      </c>
      <c r="G195" s="53">
        <f>SUM('Izvori sredstava_22-27_pomoćno_'!O195+'Izvori sredstava_22-27_pomoćno_'!W195+'Izvori sredstava_22-27_pomoćno_'!AE195)</f>
        <v>0</v>
      </c>
      <c r="H195" s="53">
        <f>SUM('Izvori sredstava_22-27_pomoćno_'!P195+'Izvori sredstava_22-27_pomoćno_'!X195+'Izvori sredstava_22-27_pomoćno_'!AF195)</f>
        <v>0</v>
      </c>
      <c r="I195" s="53">
        <f>SUM('Izvori sredstava_22-27_pomoćno_'!Q195+'Izvori sredstava_22-27_pomoćno_'!Y195+'Izvori sredstava_22-27_pomoćno_'!AG195)</f>
        <v>0</v>
      </c>
      <c r="J195" s="53">
        <f>SUM('Izvori sredstava_22-27_pomoćno_'!R195+'Izvori sredstava_22-27_pomoćno_'!Z195+'Izvori sredstava_22-27_pomoćno_'!AH195)</f>
        <v>0</v>
      </c>
      <c r="K195" s="45">
        <f>SUM('Izvori sredstava_22-27_pomoćno_'!S195+'Izvori sredstava_22-27_pomoćno_'!AA195+'Izvori sredstava_22-27_pomoćno_'!AI195)</f>
        <v>92912.131669763738</v>
      </c>
      <c r="L195" s="50">
        <v>0</v>
      </c>
      <c r="M195" s="50">
        <v>0</v>
      </c>
      <c r="N195" s="50">
        <v>46456.065834881869</v>
      </c>
      <c r="O195" s="50">
        <v>0</v>
      </c>
      <c r="P195" s="50">
        <v>0</v>
      </c>
      <c r="Q195" s="50">
        <v>0</v>
      </c>
      <c r="R195" s="50">
        <v>0</v>
      </c>
      <c r="S195" s="45">
        <v>46456.065834881869</v>
      </c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</row>
    <row r="196" spans="1:39" ht="26.25" customHeight="1">
      <c r="A196" s="11" t="s">
        <v>529</v>
      </c>
      <c r="B196" s="12" t="s">
        <v>530</v>
      </c>
      <c r="C196" s="12" t="s">
        <v>39</v>
      </c>
      <c r="D196" s="53">
        <f>SUM('Izvori sredstava_22-27_pomoćno_'!L196+'Izvori sredstava_22-27_pomoćno_'!T196+'Izvori sredstava_22-27_pomoćno_'!AB196)</f>
        <v>0</v>
      </c>
      <c r="E196" s="53">
        <f>SUM('Izvori sredstava_22-27_pomoćno_'!M196+'Izvori sredstava_22-27_pomoćno_'!U196+'Izvori sredstava_22-27_pomoćno_'!AC196)</f>
        <v>0</v>
      </c>
      <c r="F196" s="53">
        <f>SUM('Izvori sredstava_22-27_pomoćno_'!N196+'Izvori sredstava_22-27_pomoćno_'!V196+'Izvori sredstava_22-27_pomoćno_'!AD196)</f>
        <v>59729.227501990979</v>
      </c>
      <c r="G196" s="53">
        <f>SUM('Izvori sredstava_22-27_pomoćno_'!O196+'Izvori sredstava_22-27_pomoćno_'!W196+'Izvori sredstava_22-27_pomoćno_'!AE196)</f>
        <v>0</v>
      </c>
      <c r="H196" s="53">
        <f>SUM('Izvori sredstava_22-27_pomoćno_'!P196+'Izvori sredstava_22-27_pomoćno_'!X196+'Izvori sredstava_22-27_pomoćno_'!AF196)</f>
        <v>0</v>
      </c>
      <c r="I196" s="53">
        <f>SUM('Izvori sredstava_22-27_pomoćno_'!Q196+'Izvori sredstava_22-27_pomoćno_'!Y196+'Izvori sredstava_22-27_pomoćno_'!AG196)</f>
        <v>0</v>
      </c>
      <c r="J196" s="53">
        <f>SUM('Izvori sredstava_22-27_pomoćno_'!R196+'Izvori sredstava_22-27_pomoćno_'!Z196+'Izvori sredstava_22-27_pomoćno_'!AH196)</f>
        <v>0</v>
      </c>
      <c r="K196" s="45">
        <f>SUM('Izvori sredstava_22-27_pomoćno_'!S196+'Izvori sredstava_22-27_pomoćno_'!AA196+'Izvori sredstava_22-27_pomoćno_'!AI196)</f>
        <v>59729.227501990979</v>
      </c>
      <c r="L196" s="50">
        <v>0</v>
      </c>
      <c r="M196" s="50">
        <v>0</v>
      </c>
      <c r="N196" s="50">
        <v>59729.227501990979</v>
      </c>
      <c r="O196" s="50">
        <v>0</v>
      </c>
      <c r="P196" s="50">
        <v>0</v>
      </c>
      <c r="Q196" s="50">
        <v>0</v>
      </c>
      <c r="R196" s="50">
        <v>0</v>
      </c>
      <c r="S196" s="45">
        <v>59729.227501990979</v>
      </c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</row>
    <row r="197" spans="1:39" ht="26.25" customHeight="1">
      <c r="A197" s="46" t="s">
        <v>531</v>
      </c>
      <c r="B197" s="46" t="s">
        <v>566</v>
      </c>
      <c r="C197" s="46" t="s">
        <v>18</v>
      </c>
      <c r="D197" s="45">
        <f>SUM('Izvori sredstava_22-27_pomoćno_'!L197+'Izvori sredstava_22-27_pomoćno_'!T197+'Izvori sredstava_22-27_pomoćno_'!AB197)</f>
        <v>202548.44704008495</v>
      </c>
      <c r="E197" s="45">
        <f>SUM('Izvori sredstava_22-27_pomoćno_'!M197+'Izvori sredstava_22-27_pomoćno_'!U197+'Izvori sredstava_22-27_pomoćno_'!AC197)</f>
        <v>0</v>
      </c>
      <c r="F197" s="45">
        <f>SUM('Izvori sredstava_22-27_pomoćno_'!N197+'Izvori sredstava_22-27_pomoćno_'!V197+'Izvori sredstava_22-27_pomoćno_'!AD197)</f>
        <v>747116.84098752332</v>
      </c>
      <c r="G197" s="45">
        <f>SUM('Izvori sredstava_22-27_pomoćno_'!O197+'Izvori sredstava_22-27_pomoćno_'!W197+'Izvori sredstava_22-27_pomoćno_'!AE197)</f>
        <v>722059.99469073536</v>
      </c>
      <c r="H197" s="45">
        <f>SUM('Izvori sredstava_22-27_pomoćno_'!P197+'Izvori sredstava_22-27_pomoćno_'!X197+'Izvori sredstava_22-27_pomoćno_'!AF197)</f>
        <v>0</v>
      </c>
      <c r="I197" s="45">
        <f>SUM('Izvori sredstava_22-27_pomoćno_'!Q197+'Izvori sredstava_22-27_pomoćno_'!Y197+'Izvori sredstava_22-27_pomoćno_'!AG197)</f>
        <v>0</v>
      </c>
      <c r="J197" s="45">
        <f>SUM('Izvori sredstava_22-27_pomoćno_'!R197+'Izvori sredstava_22-27_pomoćno_'!Z197+'Izvori sredstava_22-27_pomoćno_'!AH197)</f>
        <v>0</v>
      </c>
      <c r="K197" s="45">
        <f>SUM('Izvori sredstava_22-27_pomoćno_'!S197+'Izvori sredstava_22-27_pomoćno_'!AA197+'Izvori sredstava_22-27_pomoćno_'!AI197)</f>
        <v>1671725.2827183434</v>
      </c>
      <c r="L197" s="45">
        <v>69816.830368993891</v>
      </c>
      <c r="M197" s="45">
        <v>0</v>
      </c>
      <c r="N197" s="45">
        <v>196280.63180249537</v>
      </c>
      <c r="O197" s="45">
        <v>464560.65834881872</v>
      </c>
      <c r="P197" s="45">
        <v>0</v>
      </c>
      <c r="Q197" s="45">
        <v>0</v>
      </c>
      <c r="R197" s="45">
        <v>0</v>
      </c>
      <c r="S197" s="49">
        <v>730658.12052030792</v>
      </c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</row>
    <row r="198" spans="1:39" ht="26.25" customHeight="1">
      <c r="A198" s="11" t="s">
        <v>535</v>
      </c>
      <c r="B198" s="12" t="s">
        <v>536</v>
      </c>
      <c r="C198" s="12" t="s">
        <v>39</v>
      </c>
      <c r="D198" s="53">
        <f>SUM('Izvori sredstava_22-27_pomoćno_'!L198+'Izvori sredstava_22-27_pomoćno_'!T198+'Izvori sredstava_22-27_pomoćno_'!AB198)</f>
        <v>0</v>
      </c>
      <c r="E198" s="53">
        <f>SUM('Izvori sredstava_22-27_pomoćno_'!M198+'Izvori sredstava_22-27_pomoćno_'!U198+'Izvori sredstava_22-27_pomoćno_'!AC198)</f>
        <v>0</v>
      </c>
      <c r="F198" s="53">
        <f>SUM('Izvori sredstava_22-27_pomoćno_'!N198+'Izvori sredstava_22-27_pomoćno_'!V198+'Izvori sredstava_22-27_pomoćno_'!AD198)</f>
        <v>265463.23334218212</v>
      </c>
      <c r="G198" s="53">
        <f>SUM('Izvori sredstava_22-27_pomoćno_'!O198+'Izvori sredstava_22-27_pomoćno_'!W198+'Izvori sredstava_22-27_pomoćno_'!AE198)</f>
        <v>0</v>
      </c>
      <c r="H198" s="53">
        <f>SUM('Izvori sredstava_22-27_pomoćno_'!P198+'Izvori sredstava_22-27_pomoćno_'!X198+'Izvori sredstava_22-27_pomoćno_'!AF198)</f>
        <v>0</v>
      </c>
      <c r="I198" s="53">
        <f>SUM('Izvori sredstava_22-27_pomoćno_'!Q198+'Izvori sredstava_22-27_pomoćno_'!Y198+'Izvori sredstava_22-27_pomoćno_'!AG198)</f>
        <v>0</v>
      </c>
      <c r="J198" s="53">
        <f>SUM('Izvori sredstava_22-27_pomoćno_'!R198+'Izvori sredstava_22-27_pomoćno_'!Z198+'Izvori sredstava_22-27_pomoćno_'!AH198)</f>
        <v>0</v>
      </c>
      <c r="K198" s="45">
        <f>SUM('Izvori sredstava_22-27_pomoćno_'!S198+'Izvori sredstava_22-27_pomoćno_'!AA198+'Izvori sredstava_22-27_pomoćno_'!AI198)</f>
        <v>265463.23334218212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45">
        <v>0</v>
      </c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</row>
    <row r="199" spans="1:39" ht="26.25" customHeight="1">
      <c r="A199" s="11" t="s">
        <v>537</v>
      </c>
      <c r="B199" s="12" t="s">
        <v>538</v>
      </c>
      <c r="C199" s="12" t="s">
        <v>42</v>
      </c>
      <c r="D199" s="53">
        <f>SUM('Izvori sredstava_22-27_pomoćno_'!L199+'Izvori sredstava_22-27_pomoćno_'!T199+'Izvori sredstava_22-27_pomoćno_'!AB199)</f>
        <v>0</v>
      </c>
      <c r="E199" s="53">
        <f>SUM('Izvori sredstava_22-27_pomoćno_'!M199+'Izvori sredstava_22-27_pomoćno_'!U199+'Izvori sredstava_22-27_pomoćno_'!AC199)</f>
        <v>0</v>
      </c>
      <c r="F199" s="53">
        <f>SUM('Izvori sredstava_22-27_pomoćno_'!N199+'Izvori sredstava_22-27_pomoćno_'!V199+'Izvori sredstava_22-27_pomoćno_'!AD199)</f>
        <v>7963.8970002654632</v>
      </c>
      <c r="G199" s="53">
        <f>SUM('Izvori sredstava_22-27_pomoćno_'!O199+'Izvori sredstava_22-27_pomoćno_'!W199+'Izvori sredstava_22-27_pomoćno_'!AE199)</f>
        <v>257499.33634191664</v>
      </c>
      <c r="H199" s="53">
        <f>SUM('Izvori sredstava_22-27_pomoćno_'!P199+'Izvori sredstava_22-27_pomoćno_'!X199+'Izvori sredstava_22-27_pomoćno_'!AF199)</f>
        <v>0</v>
      </c>
      <c r="I199" s="53">
        <f>SUM('Izvori sredstava_22-27_pomoćno_'!Q199+'Izvori sredstava_22-27_pomoćno_'!Y199+'Izvori sredstava_22-27_pomoćno_'!AG199)</f>
        <v>0</v>
      </c>
      <c r="J199" s="53">
        <f>SUM('Izvori sredstava_22-27_pomoćno_'!R199+'Izvori sredstava_22-27_pomoćno_'!Z199+'Izvori sredstava_22-27_pomoćno_'!AH199)</f>
        <v>0</v>
      </c>
      <c r="K199" s="45">
        <f>SUM('Izvori sredstava_22-27_pomoćno_'!S199+'Izvori sredstava_22-27_pomoćno_'!AA199+'Izvori sredstava_22-27_pomoćno_'!AI199)</f>
        <v>265463.23334218212</v>
      </c>
      <c r="L199" s="50">
        <v>0</v>
      </c>
      <c r="M199" s="50">
        <v>0</v>
      </c>
      <c r="N199" s="50">
        <v>7963.8970002654632</v>
      </c>
      <c r="O199" s="50">
        <v>0</v>
      </c>
      <c r="P199" s="50">
        <v>0</v>
      </c>
      <c r="Q199" s="50">
        <v>0</v>
      </c>
      <c r="R199" s="50">
        <v>0</v>
      </c>
      <c r="S199" s="45">
        <v>7963.8970002654632</v>
      </c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</row>
    <row r="200" spans="1:39" ht="26.25" customHeight="1">
      <c r="A200" s="11" t="s">
        <v>539</v>
      </c>
      <c r="B200" s="12" t="s">
        <v>540</v>
      </c>
      <c r="C200" s="12" t="s">
        <v>246</v>
      </c>
      <c r="D200" s="53">
        <f>SUM('Izvori sredstava_22-27_pomoćno_'!L200+'Izvori sredstava_22-27_pomoćno_'!T200+'Izvori sredstava_22-27_pomoćno_'!AB200)</f>
        <v>0</v>
      </c>
      <c r="E200" s="53">
        <f>SUM('Izvori sredstava_22-27_pomoćno_'!M200+'Izvori sredstava_22-27_pomoćno_'!U200+'Izvori sredstava_22-27_pomoćno_'!AC200)</f>
        <v>0</v>
      </c>
      <c r="F200" s="53">
        <f>SUM('Izvori sredstava_22-27_pomoćno_'!N200+'Izvori sredstava_22-27_pomoćno_'!V200+'Izvori sredstava_22-27_pomoćno_'!AD200)</f>
        <v>0</v>
      </c>
      <c r="G200" s="53">
        <f>SUM('Izvori sredstava_22-27_pomoćno_'!O200+'Izvori sredstava_22-27_pomoćno_'!W200+'Izvori sredstava_22-27_pomoćno_'!AE200)</f>
        <v>464560.65834881872</v>
      </c>
      <c r="H200" s="53">
        <f>SUM('Izvori sredstava_22-27_pomoćno_'!P200+'Izvori sredstava_22-27_pomoćno_'!X200+'Izvori sredstava_22-27_pomoćno_'!AF200)</f>
        <v>0</v>
      </c>
      <c r="I200" s="53">
        <f>SUM('Izvori sredstava_22-27_pomoćno_'!Q200+'Izvori sredstava_22-27_pomoćno_'!Y200+'Izvori sredstava_22-27_pomoćno_'!AG200)</f>
        <v>0</v>
      </c>
      <c r="J200" s="53">
        <f>SUM('Izvori sredstava_22-27_pomoćno_'!R200+'Izvori sredstava_22-27_pomoćno_'!Z200+'Izvori sredstava_22-27_pomoćno_'!AH200)</f>
        <v>0</v>
      </c>
      <c r="K200" s="45">
        <f>SUM('Izvori sredstava_22-27_pomoćno_'!S200+'Izvori sredstava_22-27_pomoćno_'!AA200+'Izvori sredstava_22-27_pomoćno_'!AI200)</f>
        <v>464560.65834881872</v>
      </c>
      <c r="L200" s="50">
        <v>0</v>
      </c>
      <c r="M200" s="50">
        <v>0</v>
      </c>
      <c r="N200" s="50">
        <v>0</v>
      </c>
      <c r="O200" s="50">
        <v>464560.65834881872</v>
      </c>
      <c r="P200" s="50">
        <v>0</v>
      </c>
      <c r="Q200" s="50">
        <v>0</v>
      </c>
      <c r="R200" s="50">
        <v>0</v>
      </c>
      <c r="S200" s="45">
        <v>464560.65834881872</v>
      </c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</row>
    <row r="201" spans="1:39" ht="26.25" customHeight="1">
      <c r="A201" s="11" t="s">
        <v>541</v>
      </c>
      <c r="B201" s="12" t="s">
        <v>542</v>
      </c>
      <c r="C201" s="12" t="s">
        <v>200</v>
      </c>
      <c r="D201" s="53">
        <f>SUM('Izvori sredstava_22-27_pomoćno_'!L201+'Izvori sredstava_22-27_pomoćno_'!T201+'Izvori sredstava_22-27_pomoćno_'!AB201)</f>
        <v>3451.0220334483674</v>
      </c>
      <c r="E201" s="53">
        <f>SUM('Izvori sredstava_22-27_pomoćno_'!M201+'Izvori sredstava_22-27_pomoćno_'!U201+'Izvori sredstava_22-27_pomoćno_'!AC201)</f>
        <v>0</v>
      </c>
      <c r="F201" s="53">
        <f>SUM('Izvori sredstava_22-27_pomoćno_'!N201+'Izvori sredstava_22-27_pomoćno_'!V201+'Izvori sredstava_22-27_pomoćno_'!AD201)</f>
        <v>35675.375630475181</v>
      </c>
      <c r="G201" s="53">
        <f>SUM('Izvori sredstava_22-27_pomoćno_'!O201+'Izvori sredstava_22-27_pomoćno_'!W201+'Izvori sredstava_22-27_pomoćno_'!AE201)</f>
        <v>0</v>
      </c>
      <c r="H201" s="53">
        <f>SUM('Izvori sredstava_22-27_pomoćno_'!P201+'Izvori sredstava_22-27_pomoćno_'!X201+'Izvori sredstava_22-27_pomoćno_'!AF201)</f>
        <v>0</v>
      </c>
      <c r="I201" s="53">
        <f>SUM('Izvori sredstava_22-27_pomoćno_'!Q201+'Izvori sredstava_22-27_pomoćno_'!Y201+'Izvori sredstava_22-27_pomoćno_'!AG201)</f>
        <v>0</v>
      </c>
      <c r="J201" s="53">
        <f>SUM('Izvori sredstava_22-27_pomoćno_'!R201+'Izvori sredstava_22-27_pomoćno_'!Z201+'Izvori sredstava_22-27_pomoćno_'!AH201)</f>
        <v>0</v>
      </c>
      <c r="K201" s="45">
        <f>SUM('Izvori sredstava_22-27_pomoćno_'!S201+'Izvori sredstava_22-27_pomoćno_'!AA201+'Izvori sredstava_22-27_pomoćno_'!AI201)</f>
        <v>39126.397663923548</v>
      </c>
      <c r="L201" s="50">
        <v>3451.0220334483674</v>
      </c>
      <c r="M201" s="50">
        <v>0</v>
      </c>
      <c r="N201" s="50">
        <v>35675.375630475181</v>
      </c>
      <c r="O201" s="50">
        <v>0</v>
      </c>
      <c r="P201" s="50">
        <v>0</v>
      </c>
      <c r="Q201" s="50">
        <v>0</v>
      </c>
      <c r="R201" s="50">
        <v>0</v>
      </c>
      <c r="S201" s="45">
        <v>39126.397663923548</v>
      </c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</row>
    <row r="202" spans="1:39" ht="26.25" customHeight="1">
      <c r="A202" s="11" t="s">
        <v>543</v>
      </c>
      <c r="B202" s="12" t="s">
        <v>544</v>
      </c>
      <c r="C202" s="12" t="s">
        <v>200</v>
      </c>
      <c r="D202" s="53">
        <f>SUM('Izvori sredstava_22-27_pomoćno_'!L202+'Izvori sredstava_22-27_pomoćno_'!T202+'Izvori sredstava_22-27_pomoćno_'!AB202)</f>
        <v>199097.42500663659</v>
      </c>
      <c r="E202" s="53">
        <f>SUM('Izvori sredstava_22-27_pomoćno_'!M202+'Izvori sredstava_22-27_pomoćno_'!U202+'Izvori sredstava_22-27_pomoćno_'!AC202)</f>
        <v>0</v>
      </c>
      <c r="F202" s="53">
        <f>SUM('Izvori sredstava_22-27_pomoćno_'!N202+'Izvori sredstava_22-27_pomoćno_'!V202+'Izvori sredstava_22-27_pomoćno_'!AD202)</f>
        <v>398194.85001327319</v>
      </c>
      <c r="G202" s="53">
        <f>SUM('Izvori sredstava_22-27_pomoćno_'!O202+'Izvori sredstava_22-27_pomoćno_'!W202+'Izvori sredstava_22-27_pomoćno_'!AE202)</f>
        <v>0</v>
      </c>
      <c r="H202" s="53">
        <f>SUM('Izvori sredstava_22-27_pomoćno_'!P202+'Izvori sredstava_22-27_pomoćno_'!X202+'Izvori sredstava_22-27_pomoćno_'!AF202)</f>
        <v>0</v>
      </c>
      <c r="I202" s="53">
        <f>SUM('Izvori sredstava_22-27_pomoćno_'!Q202+'Izvori sredstava_22-27_pomoćno_'!Y202+'Izvori sredstava_22-27_pomoćno_'!AG202)</f>
        <v>0</v>
      </c>
      <c r="J202" s="53">
        <f>SUM('Izvori sredstava_22-27_pomoćno_'!R202+'Izvori sredstava_22-27_pomoćno_'!Z202+'Izvori sredstava_22-27_pomoćno_'!AH202)</f>
        <v>0</v>
      </c>
      <c r="K202" s="45">
        <f>SUM('Izvori sredstava_22-27_pomoćno_'!S202+'Izvori sredstava_22-27_pomoćno_'!AA202+'Izvori sredstava_22-27_pomoćno_'!AI202)</f>
        <v>597292.27501990972</v>
      </c>
      <c r="L202" s="50">
        <v>66365.808335545531</v>
      </c>
      <c r="M202" s="50">
        <v>0</v>
      </c>
      <c r="N202" s="50">
        <v>132731.61667109106</v>
      </c>
      <c r="O202" s="50">
        <v>0</v>
      </c>
      <c r="P202" s="50">
        <v>0</v>
      </c>
      <c r="Q202" s="50">
        <v>0</v>
      </c>
      <c r="R202" s="50">
        <v>0</v>
      </c>
      <c r="S202" s="45">
        <v>199097.42500663659</v>
      </c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</row>
    <row r="203" spans="1:39" ht="26.25" customHeight="1">
      <c r="A203" s="11" t="s">
        <v>545</v>
      </c>
      <c r="B203" s="12" t="s">
        <v>546</v>
      </c>
      <c r="C203" s="12" t="s">
        <v>50</v>
      </c>
      <c r="D203" s="53">
        <f>SUM('Izvori sredstava_22-27_pomoćno_'!L203+'Izvori sredstava_22-27_pomoćno_'!T203+'Izvori sredstava_22-27_pomoćno_'!AB203)</f>
        <v>0</v>
      </c>
      <c r="E203" s="53">
        <f>SUM('Izvori sredstava_22-27_pomoćno_'!M203+'Izvori sredstava_22-27_pomoćno_'!U203+'Izvori sredstava_22-27_pomoćno_'!AC203)</f>
        <v>0</v>
      </c>
      <c r="F203" s="53">
        <f>SUM('Izvori sredstava_22-27_pomoćno_'!N203+'Izvori sredstava_22-27_pomoćno_'!V203+'Izvori sredstava_22-27_pomoćno_'!AD203)</f>
        <v>39819.485001327317</v>
      </c>
      <c r="G203" s="53">
        <f>SUM('Izvori sredstava_22-27_pomoćno_'!O203+'Izvori sredstava_22-27_pomoćno_'!W203+'Izvori sredstava_22-27_pomoćno_'!AE203)</f>
        <v>0</v>
      </c>
      <c r="H203" s="53">
        <f>SUM('Izvori sredstava_22-27_pomoćno_'!P203+'Izvori sredstava_22-27_pomoćno_'!X203+'Izvori sredstava_22-27_pomoćno_'!AF203)</f>
        <v>0</v>
      </c>
      <c r="I203" s="53">
        <f>SUM('Izvori sredstava_22-27_pomoćno_'!Q203+'Izvori sredstava_22-27_pomoćno_'!Y203+'Izvori sredstava_22-27_pomoćno_'!AG203)</f>
        <v>0</v>
      </c>
      <c r="J203" s="53">
        <f>SUM('Izvori sredstava_22-27_pomoćno_'!R203+'Izvori sredstava_22-27_pomoćno_'!Z203+'Izvori sredstava_22-27_pomoćno_'!AH203)</f>
        <v>0</v>
      </c>
      <c r="K203" s="45">
        <f>SUM('Izvori sredstava_22-27_pomoćno_'!S203+'Izvori sredstava_22-27_pomoćno_'!AA203+'Izvori sredstava_22-27_pomoćno_'!AI203)</f>
        <v>39819.485001327317</v>
      </c>
      <c r="L203" s="50">
        <v>0</v>
      </c>
      <c r="M203" s="50">
        <v>0</v>
      </c>
      <c r="N203" s="50">
        <v>19909.742500663659</v>
      </c>
      <c r="O203" s="50">
        <v>0</v>
      </c>
      <c r="P203" s="50">
        <v>0</v>
      </c>
      <c r="Q203" s="50">
        <v>0</v>
      </c>
      <c r="R203" s="50">
        <v>0</v>
      </c>
      <c r="S203" s="45">
        <v>19909.742500663659</v>
      </c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</row>
    <row r="204" spans="1:39" ht="26.25" customHeight="1">
      <c r="A204" s="11" t="s">
        <v>547</v>
      </c>
      <c r="B204" s="12" t="s">
        <v>548</v>
      </c>
      <c r="C204" s="12" t="s">
        <v>39</v>
      </c>
      <c r="D204" s="53">
        <f>SUM('Izvori sredstava_22-27_pomoćno_'!L204+'Izvori sredstava_22-27_pomoćno_'!T204+'Izvori sredstava_22-27_pomoćno_'!AB204)</f>
        <v>0</v>
      </c>
      <c r="E204" s="53">
        <f>SUM('Izvori sredstava_22-27_pomoćno_'!M204+'Izvori sredstava_22-27_pomoćno_'!U204+'Izvori sredstava_22-27_pomoćno_'!AC204)</f>
        <v>0</v>
      </c>
      <c r="F204" s="53">
        <f>SUM('Izvori sredstava_22-27_pomoćno_'!N204+'Izvori sredstava_22-27_pomoćno_'!V204+'Izvori sredstava_22-27_pomoćno_'!AD204)</f>
        <v>0</v>
      </c>
      <c r="G204" s="53">
        <f>SUM('Izvori sredstava_22-27_pomoćno_'!O204+'Izvori sredstava_22-27_pomoćno_'!W204+'Izvori sredstava_22-27_pomoćno_'!AE204)</f>
        <v>0</v>
      </c>
      <c r="H204" s="53">
        <f>SUM('Izvori sredstava_22-27_pomoćno_'!P204+'Izvori sredstava_22-27_pomoćno_'!X204+'Izvori sredstava_22-27_pomoćno_'!AF204)</f>
        <v>0</v>
      </c>
      <c r="I204" s="53">
        <f>SUM('Izvori sredstava_22-27_pomoćno_'!Q204+'Izvori sredstava_22-27_pomoćno_'!Y204+'Izvori sredstava_22-27_pomoćno_'!AG204)</f>
        <v>0</v>
      </c>
      <c r="J204" s="53">
        <f>SUM('Izvori sredstava_22-27_pomoćno_'!R204+'Izvori sredstava_22-27_pomoćno_'!Z204+'Izvori sredstava_22-27_pomoćno_'!AH204)</f>
        <v>0</v>
      </c>
      <c r="K204" s="45">
        <f>SUM('Izvori sredstava_22-27_pomoćno_'!S204+'Izvori sredstava_22-27_pomoćno_'!AA204+'Izvori sredstava_22-27_pomoćno_'!AI204)</f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45">
        <v>0</v>
      </c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</row>
    <row r="205" spans="1:39" ht="26.25" customHeight="1">
      <c r="A205" s="137" t="s">
        <v>567</v>
      </c>
      <c r="B205" s="134"/>
      <c r="C205" s="55"/>
      <c r="D205" s="56">
        <f>SUM('Izvori sredstava_22-27_pomoćno_'!L205+'Izvori sredstava_22-27_pomoćno_'!T205+'Izvori sredstava_22-27_pomoćno_'!AB205)</f>
        <v>11698236.058115212</v>
      </c>
      <c r="E205" s="56">
        <f>SUM('Izvori sredstava_22-27_pomoćno_'!M205+'Izvori sredstava_22-27_pomoćno_'!U205+'Izvori sredstava_22-27_pomoćno_'!AC205)</f>
        <v>2230682.2199973455</v>
      </c>
      <c r="F205" s="56">
        <f>SUM('Izvori sredstava_22-27_pomoćno_'!N205+'Izvori sredstava_22-27_pomoćno_'!V205+'Izvori sredstava_22-27_pomoćno_'!AD205)</f>
        <v>23553149.075975575</v>
      </c>
      <c r="G205" s="56">
        <f>SUM('Izvori sredstava_22-27_pomoćno_'!O205+'Izvori sredstava_22-27_pomoćno_'!W205+'Izvori sredstava_22-27_pomoćno_'!AE205)</f>
        <v>63050935.214239448</v>
      </c>
      <c r="H205" s="56">
        <f>SUM('Izvori sredstava_22-27_pomoćno_'!P205+'Izvori sredstava_22-27_pomoćno_'!X205+'Izvori sredstava_22-27_pomoćno_'!AF205)</f>
        <v>21166385.665526941</v>
      </c>
      <c r="I205" s="56">
        <f>SUM('Izvori sredstava_22-27_pomoćno_'!Q205+'Izvori sredstava_22-27_pomoćno_'!Y205+'Izvori sredstava_22-27_pomoćno_'!AG205)</f>
        <v>1614281.9219538094</v>
      </c>
      <c r="J205" s="56">
        <f>SUM('Izvori sredstava_22-27_pomoćno_'!R205+'Izvori sredstava_22-27_pomoćno_'!Z205+'Izvori sredstava_22-27_pomoćno_'!AH205)</f>
        <v>493322.22989116004</v>
      </c>
      <c r="K205" s="56">
        <f>SUM('Izvori sredstava_22-27_pomoćno_'!S205+'Izvori sredstava_22-27_pomoćno_'!AA205+'Izvori sredstava_22-27_pomoćno_'!AI205)</f>
        <v>102640606.72017255</v>
      </c>
      <c r="L205" s="56">
        <v>4160591.9830103535</v>
      </c>
      <c r="M205" s="56">
        <v>425479.41067162197</v>
      </c>
      <c r="N205" s="56">
        <v>6234876.2012211317</v>
      </c>
      <c r="O205" s="56">
        <v>16667214.177063979</v>
      </c>
      <c r="P205" s="56">
        <v>1686990.8561189275</v>
      </c>
      <c r="Q205" s="56">
        <v>1435094.2394478365</v>
      </c>
      <c r="R205" s="56">
        <v>254405.31988319618</v>
      </c>
      <c r="S205" s="56">
        <v>29177661.33129812</v>
      </c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</row>
    <row r="206" spans="1:39" ht="26.25" customHeight="1">
      <c r="A206" s="57" t="s">
        <v>568</v>
      </c>
      <c r="B206" s="57"/>
      <c r="C206" s="57"/>
      <c r="D206" s="58"/>
      <c r="E206" s="58"/>
      <c r="F206" s="58"/>
      <c r="G206" s="58"/>
      <c r="H206" s="58"/>
      <c r="I206" s="58"/>
      <c r="J206" s="58"/>
      <c r="K206" s="58"/>
      <c r="L206" s="59"/>
      <c r="M206" s="59"/>
      <c r="N206" s="59"/>
      <c r="O206" s="59"/>
      <c r="P206" s="59"/>
      <c r="Q206" s="59"/>
      <c r="R206" s="59"/>
      <c r="S206" s="59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</row>
    <row r="207" spans="1:39" ht="26.25" customHeight="1">
      <c r="A207" s="60" t="s">
        <v>569</v>
      </c>
      <c r="B207" s="61"/>
      <c r="C207" s="61"/>
      <c r="D207" s="61"/>
      <c r="E207" s="61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</row>
    <row r="208" spans="1:39" ht="26.25" customHeight="1">
      <c r="A208" s="60" t="s">
        <v>570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</row>
    <row r="209" spans="1:39" ht="26.25" customHeight="1">
      <c r="A209" s="60" t="s">
        <v>571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</row>
    <row r="210" spans="1:39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</row>
    <row r="211" spans="1:39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</row>
    <row r="212" spans="1:39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</row>
    <row r="213" spans="1:39" ht="15.75" customHeight="1">
      <c r="A213" s="62"/>
      <c r="B213" s="62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</row>
    <row r="214" spans="1:39" ht="15.75" customHeight="1">
      <c r="A214" s="62"/>
      <c r="B214" s="62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</row>
    <row r="215" spans="1:39" ht="15.75" customHeight="1">
      <c r="A215" s="62"/>
      <c r="B215" s="62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</row>
    <row r="216" spans="1:39" ht="15.75" customHeight="1">
      <c r="A216" s="63"/>
      <c r="B216" s="64"/>
      <c r="C216" s="64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</row>
    <row r="217" spans="1:39" ht="15.75" customHeight="1">
      <c r="A217" s="63"/>
      <c r="B217" s="64"/>
      <c r="C217" s="64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</row>
    <row r="218" spans="1:39" ht="15.75" customHeight="1">
      <c r="A218" s="63"/>
      <c r="B218" s="64"/>
      <c r="C218" s="64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</row>
    <row r="219" spans="1:39" ht="15.75" customHeight="1">
      <c r="A219" s="63"/>
      <c r="B219" s="64"/>
      <c r="C219" s="64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</row>
    <row r="220" spans="1:39" ht="15.75" customHeight="1">
      <c r="A220" s="63"/>
      <c r="B220" s="64"/>
      <c r="C220" s="64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</row>
    <row r="221" spans="1:39" ht="15.75" customHeight="1">
      <c r="A221" s="63"/>
      <c r="B221" s="64"/>
      <c r="C221" s="64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</row>
    <row r="222" spans="1:39" ht="15.75" customHeight="1">
      <c r="A222" s="63"/>
      <c r="B222" s="64"/>
      <c r="C222" s="64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</row>
    <row r="223" spans="1:39" ht="15.75" customHeight="1">
      <c r="A223" s="63"/>
      <c r="B223" s="64"/>
      <c r="C223" s="64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</row>
    <row r="224" spans="1:39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</row>
    <row r="225" spans="1:39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</row>
    <row r="226" spans="1:39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</row>
    <row r="227" spans="1:39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</row>
    <row r="228" spans="1:39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</row>
    <row r="229" spans="1:39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</row>
    <row r="230" spans="1:39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</row>
    <row r="231" spans="1:39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</row>
    <row r="232" spans="1:39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</row>
    <row r="233" spans="1:39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</row>
    <row r="234" spans="1:39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</row>
    <row r="235" spans="1:39" ht="15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</row>
    <row r="236" spans="1:39" ht="15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</row>
    <row r="237" spans="1:39" ht="15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5"/>
      <c r="Y237" s="63"/>
      <c r="Z237" s="63"/>
      <c r="AA237" s="63"/>
      <c r="AB237" s="63"/>
      <c r="AC237" s="63"/>
      <c r="AD237" s="63"/>
      <c r="AE237" s="63"/>
      <c r="AF237" s="65"/>
      <c r="AG237" s="63"/>
      <c r="AH237" s="63"/>
      <c r="AI237" s="63"/>
      <c r="AJ237" s="63"/>
      <c r="AK237" s="63"/>
      <c r="AL237" s="63"/>
      <c r="AM237" s="63"/>
    </row>
    <row r="238" spans="1:39" ht="15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5"/>
      <c r="Y238" s="63"/>
      <c r="Z238" s="63"/>
      <c r="AA238" s="63"/>
      <c r="AB238" s="63"/>
      <c r="AC238" s="63"/>
      <c r="AD238" s="63"/>
      <c r="AE238" s="63"/>
      <c r="AF238" s="65"/>
      <c r="AG238" s="63"/>
      <c r="AH238" s="63"/>
      <c r="AI238" s="63"/>
      <c r="AJ238" s="63"/>
      <c r="AK238" s="63"/>
      <c r="AL238" s="63"/>
      <c r="AM238" s="63"/>
    </row>
    <row r="239" spans="1:39" ht="15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5"/>
      <c r="Y239" s="63"/>
      <c r="Z239" s="63"/>
      <c r="AA239" s="63"/>
      <c r="AB239" s="63"/>
      <c r="AC239" s="63"/>
      <c r="AD239" s="63"/>
      <c r="AE239" s="63"/>
      <c r="AF239" s="65"/>
      <c r="AG239" s="63"/>
      <c r="AH239" s="63"/>
      <c r="AI239" s="63"/>
      <c r="AJ239" s="63"/>
      <c r="AK239" s="63"/>
      <c r="AL239" s="63"/>
      <c r="AM239" s="63"/>
    </row>
    <row r="240" spans="1:39" ht="15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5"/>
      <c r="Y240" s="63"/>
      <c r="Z240" s="63"/>
      <c r="AA240" s="63"/>
      <c r="AB240" s="63"/>
      <c r="AC240" s="63"/>
      <c r="AD240" s="63"/>
      <c r="AE240" s="63"/>
      <c r="AF240" s="65"/>
      <c r="AG240" s="63"/>
      <c r="AH240" s="63"/>
      <c r="AI240" s="63"/>
      <c r="AJ240" s="63"/>
      <c r="AK240" s="63"/>
      <c r="AL240" s="63"/>
      <c r="AM240" s="63"/>
    </row>
    <row r="241" spans="1:39" ht="15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5"/>
      <c r="Y241" s="63"/>
      <c r="Z241" s="63"/>
      <c r="AA241" s="63"/>
      <c r="AB241" s="63"/>
      <c r="AC241" s="63"/>
      <c r="AD241" s="63"/>
      <c r="AE241" s="63"/>
      <c r="AF241" s="65"/>
      <c r="AG241" s="63"/>
      <c r="AH241" s="63"/>
      <c r="AI241" s="63"/>
      <c r="AJ241" s="63"/>
      <c r="AK241" s="63"/>
      <c r="AL241" s="63"/>
      <c r="AM241" s="63"/>
    </row>
    <row r="242" spans="1:39" ht="15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5"/>
      <c r="Y242" s="63"/>
      <c r="Z242" s="63"/>
      <c r="AA242" s="63"/>
      <c r="AB242" s="63"/>
      <c r="AC242" s="63"/>
      <c r="AD242" s="63"/>
      <c r="AE242" s="63"/>
      <c r="AF242" s="65"/>
      <c r="AG242" s="63"/>
      <c r="AH242" s="63"/>
      <c r="AI242" s="63"/>
      <c r="AJ242" s="63"/>
      <c r="AK242" s="63"/>
      <c r="AL242" s="63"/>
      <c r="AM242" s="63"/>
    </row>
    <row r="243" spans="1:39" ht="15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5"/>
      <c r="Y243" s="63"/>
      <c r="Z243" s="63"/>
      <c r="AA243" s="63"/>
      <c r="AB243" s="63"/>
      <c r="AC243" s="63"/>
      <c r="AD243" s="63"/>
      <c r="AE243" s="63"/>
      <c r="AF243" s="65"/>
      <c r="AG243" s="63"/>
      <c r="AH243" s="63"/>
      <c r="AI243" s="63"/>
      <c r="AJ243" s="63"/>
      <c r="AK243" s="63"/>
      <c r="AL243" s="63"/>
      <c r="AM243" s="63"/>
    </row>
    <row r="244" spans="1:39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5"/>
      <c r="Y244" s="63"/>
      <c r="Z244" s="63"/>
      <c r="AA244" s="63"/>
      <c r="AB244" s="63"/>
      <c r="AC244" s="63"/>
      <c r="AD244" s="63"/>
      <c r="AE244" s="63"/>
      <c r="AF244" s="65"/>
      <c r="AG244" s="63"/>
      <c r="AH244" s="63"/>
      <c r="AI244" s="63"/>
      <c r="AJ244" s="63"/>
      <c r="AK244" s="63"/>
      <c r="AL244" s="63"/>
      <c r="AM244" s="63"/>
    </row>
    <row r="245" spans="1:39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5"/>
      <c r="Y245" s="63"/>
      <c r="Z245" s="63"/>
      <c r="AA245" s="63"/>
      <c r="AB245" s="63"/>
      <c r="AC245" s="63"/>
      <c r="AD245" s="63"/>
      <c r="AE245" s="63"/>
      <c r="AF245" s="65"/>
      <c r="AG245" s="63"/>
      <c r="AH245" s="63"/>
      <c r="AI245" s="63"/>
      <c r="AJ245" s="63"/>
      <c r="AK245" s="63"/>
      <c r="AL245" s="63"/>
      <c r="AM245" s="63"/>
    </row>
    <row r="246" spans="1:39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5"/>
      <c r="Y246" s="63"/>
      <c r="Z246" s="63"/>
      <c r="AA246" s="63"/>
      <c r="AB246" s="63"/>
      <c r="AC246" s="63"/>
      <c r="AD246" s="63"/>
      <c r="AE246" s="63"/>
      <c r="AF246" s="65"/>
      <c r="AG246" s="63"/>
      <c r="AH246" s="63"/>
      <c r="AI246" s="63"/>
      <c r="AJ246" s="63"/>
      <c r="AK246" s="63"/>
      <c r="AL246" s="63"/>
      <c r="AM246" s="63"/>
    </row>
    <row r="247" spans="1:39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5"/>
      <c r="Y247" s="63"/>
      <c r="Z247" s="63"/>
      <c r="AA247" s="63"/>
      <c r="AB247" s="63"/>
      <c r="AC247" s="63"/>
      <c r="AD247" s="63"/>
      <c r="AE247" s="63"/>
      <c r="AF247" s="65"/>
      <c r="AG247" s="63"/>
      <c r="AH247" s="63"/>
      <c r="AI247" s="63"/>
      <c r="AJ247" s="63"/>
      <c r="AK247" s="63"/>
      <c r="AL247" s="63"/>
      <c r="AM247" s="63"/>
    </row>
    <row r="248" spans="1:39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5"/>
      <c r="Y248" s="63"/>
      <c r="Z248" s="63"/>
      <c r="AA248" s="63"/>
      <c r="AB248" s="63"/>
      <c r="AC248" s="63"/>
      <c r="AD248" s="63"/>
      <c r="AE248" s="63"/>
      <c r="AF248" s="65"/>
      <c r="AG248" s="63"/>
      <c r="AH248" s="63"/>
      <c r="AI248" s="63"/>
      <c r="AJ248" s="63"/>
      <c r="AK248" s="63"/>
      <c r="AL248" s="63"/>
      <c r="AM248" s="63"/>
    </row>
    <row r="249" spans="1:39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5"/>
      <c r="Y249" s="63"/>
      <c r="Z249" s="63"/>
      <c r="AA249" s="63"/>
      <c r="AB249" s="63"/>
      <c r="AC249" s="63"/>
      <c r="AD249" s="63"/>
      <c r="AE249" s="63"/>
      <c r="AF249" s="65"/>
      <c r="AG249" s="63"/>
      <c r="AH249" s="63"/>
      <c r="AI249" s="63"/>
      <c r="AJ249" s="63"/>
      <c r="AK249" s="63"/>
      <c r="AL249" s="63"/>
      <c r="AM249" s="63"/>
    </row>
    <row r="250" spans="1:39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5"/>
      <c r="Y250" s="63"/>
      <c r="Z250" s="63"/>
      <c r="AA250" s="63"/>
      <c r="AB250" s="63"/>
      <c r="AC250" s="63"/>
      <c r="AD250" s="63"/>
      <c r="AE250" s="63"/>
      <c r="AF250" s="65"/>
      <c r="AG250" s="63"/>
      <c r="AH250" s="63"/>
      <c r="AI250" s="63"/>
      <c r="AJ250" s="63"/>
      <c r="AK250" s="63"/>
      <c r="AL250" s="63"/>
      <c r="AM250" s="63"/>
    </row>
    <row r="251" spans="1:39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5"/>
      <c r="Y251" s="63"/>
      <c r="Z251" s="63"/>
      <c r="AA251" s="63"/>
      <c r="AB251" s="63"/>
      <c r="AC251" s="63"/>
      <c r="AD251" s="63"/>
      <c r="AE251" s="63"/>
      <c r="AF251" s="65"/>
      <c r="AG251" s="63"/>
      <c r="AH251" s="63"/>
      <c r="AI251" s="63"/>
      <c r="AJ251" s="63"/>
      <c r="AK251" s="63"/>
      <c r="AL251" s="63"/>
      <c r="AM251" s="63"/>
    </row>
    <row r="252" spans="1:39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5"/>
      <c r="Y252" s="63"/>
      <c r="Z252" s="63"/>
      <c r="AA252" s="63"/>
      <c r="AB252" s="63"/>
      <c r="AC252" s="63"/>
      <c r="AD252" s="63"/>
      <c r="AE252" s="63"/>
      <c r="AF252" s="65"/>
      <c r="AG252" s="63"/>
      <c r="AH252" s="63"/>
      <c r="AI252" s="63"/>
      <c r="AJ252" s="63"/>
      <c r="AK252" s="63"/>
      <c r="AL252" s="63"/>
      <c r="AM252" s="63"/>
    </row>
    <row r="253" spans="1:39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5"/>
      <c r="Y253" s="63"/>
      <c r="Z253" s="63"/>
      <c r="AA253" s="63"/>
      <c r="AB253" s="63"/>
      <c r="AC253" s="63"/>
      <c r="AD253" s="63"/>
      <c r="AE253" s="63"/>
      <c r="AF253" s="65"/>
      <c r="AG253" s="63"/>
      <c r="AH253" s="63"/>
      <c r="AI253" s="63"/>
      <c r="AJ253" s="63"/>
      <c r="AK253" s="63"/>
      <c r="AL253" s="63"/>
      <c r="AM253" s="63"/>
    </row>
    <row r="254" spans="1:39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5"/>
      <c r="Y254" s="63"/>
      <c r="Z254" s="63"/>
      <c r="AA254" s="63"/>
      <c r="AB254" s="63"/>
      <c r="AC254" s="63"/>
      <c r="AD254" s="63"/>
      <c r="AE254" s="63"/>
      <c r="AF254" s="65"/>
      <c r="AG254" s="63"/>
      <c r="AH254" s="63"/>
      <c r="AI254" s="63"/>
      <c r="AJ254" s="63"/>
      <c r="AK254" s="63"/>
      <c r="AL254" s="63"/>
      <c r="AM254" s="63"/>
    </row>
    <row r="255" spans="1:39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5"/>
      <c r="Y255" s="63"/>
      <c r="Z255" s="63"/>
      <c r="AA255" s="63"/>
      <c r="AB255" s="63"/>
      <c r="AC255" s="63"/>
      <c r="AD255" s="63"/>
      <c r="AE255" s="63"/>
      <c r="AF255" s="65"/>
      <c r="AG255" s="63"/>
      <c r="AH255" s="63"/>
      <c r="AI255" s="63"/>
      <c r="AJ255" s="63"/>
      <c r="AK255" s="63"/>
      <c r="AL255" s="63"/>
      <c r="AM255" s="63"/>
    </row>
    <row r="256" spans="1:39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5"/>
      <c r="Y256" s="63"/>
      <c r="Z256" s="63"/>
      <c r="AA256" s="63"/>
      <c r="AB256" s="63"/>
      <c r="AC256" s="63"/>
      <c r="AD256" s="63"/>
      <c r="AE256" s="63"/>
      <c r="AF256" s="65"/>
      <c r="AG256" s="63"/>
      <c r="AH256" s="63"/>
      <c r="AI256" s="63"/>
      <c r="AJ256" s="63"/>
      <c r="AK256" s="63"/>
      <c r="AL256" s="63"/>
      <c r="AM256" s="63"/>
    </row>
    <row r="257" spans="1:39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5"/>
      <c r="Y257" s="63"/>
      <c r="Z257" s="63"/>
      <c r="AA257" s="63"/>
      <c r="AB257" s="63"/>
      <c r="AC257" s="63"/>
      <c r="AD257" s="63"/>
      <c r="AE257" s="63"/>
      <c r="AF257" s="65"/>
      <c r="AG257" s="63"/>
      <c r="AH257" s="63"/>
      <c r="AI257" s="63"/>
      <c r="AJ257" s="63"/>
      <c r="AK257" s="63"/>
      <c r="AL257" s="63"/>
      <c r="AM257" s="63"/>
    </row>
    <row r="258" spans="1:39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5"/>
      <c r="Y258" s="63"/>
      <c r="Z258" s="63"/>
      <c r="AA258" s="63"/>
      <c r="AB258" s="63"/>
      <c r="AC258" s="63"/>
      <c r="AD258" s="63"/>
      <c r="AE258" s="63"/>
      <c r="AF258" s="65"/>
      <c r="AG258" s="63"/>
      <c r="AH258" s="63"/>
      <c r="AI258" s="63"/>
      <c r="AJ258" s="63"/>
      <c r="AK258" s="63"/>
      <c r="AL258" s="63"/>
      <c r="AM258" s="63"/>
    </row>
    <row r="259" spans="1:39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5"/>
      <c r="Y259" s="63"/>
      <c r="Z259" s="63"/>
      <c r="AA259" s="63"/>
      <c r="AB259" s="63"/>
      <c r="AC259" s="63"/>
      <c r="AD259" s="63"/>
      <c r="AE259" s="63"/>
      <c r="AF259" s="65"/>
      <c r="AG259" s="63"/>
      <c r="AH259" s="63"/>
      <c r="AI259" s="63"/>
      <c r="AJ259" s="63"/>
      <c r="AK259" s="63"/>
      <c r="AL259" s="63"/>
      <c r="AM259" s="63"/>
    </row>
    <row r="260" spans="1:39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5"/>
      <c r="Y260" s="63"/>
      <c r="Z260" s="63"/>
      <c r="AA260" s="63"/>
      <c r="AB260" s="63"/>
      <c r="AC260" s="63"/>
      <c r="AD260" s="63"/>
      <c r="AE260" s="63"/>
      <c r="AF260" s="65"/>
      <c r="AG260" s="63"/>
      <c r="AH260" s="63"/>
      <c r="AI260" s="63"/>
      <c r="AJ260" s="63"/>
      <c r="AK260" s="63"/>
      <c r="AL260" s="63"/>
      <c r="AM260" s="63"/>
    </row>
    <row r="261" spans="1:39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5"/>
      <c r="Y261" s="63"/>
      <c r="Z261" s="63"/>
      <c r="AA261" s="63"/>
      <c r="AB261" s="63"/>
      <c r="AC261" s="63"/>
      <c r="AD261" s="63"/>
      <c r="AE261" s="63"/>
      <c r="AF261" s="65"/>
      <c r="AG261" s="63"/>
      <c r="AH261" s="63"/>
      <c r="AI261" s="63"/>
      <c r="AJ261" s="63"/>
      <c r="AK261" s="63"/>
      <c r="AL261" s="63"/>
      <c r="AM261" s="63"/>
    </row>
    <row r="262" spans="1:39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5"/>
      <c r="Y262" s="63"/>
      <c r="Z262" s="63"/>
      <c r="AA262" s="63"/>
      <c r="AB262" s="63"/>
      <c r="AC262" s="63"/>
      <c r="AD262" s="63"/>
      <c r="AE262" s="63"/>
      <c r="AF262" s="65"/>
      <c r="AG262" s="63"/>
      <c r="AH262" s="63"/>
      <c r="AI262" s="63"/>
      <c r="AJ262" s="63"/>
      <c r="AK262" s="63"/>
      <c r="AL262" s="63"/>
      <c r="AM262" s="63"/>
    </row>
    <row r="263" spans="1:39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5"/>
      <c r="Y263" s="63"/>
      <c r="Z263" s="63"/>
      <c r="AA263" s="63"/>
      <c r="AB263" s="63"/>
      <c r="AC263" s="63"/>
      <c r="AD263" s="63"/>
      <c r="AE263" s="63"/>
      <c r="AF263" s="65"/>
      <c r="AG263" s="63"/>
      <c r="AH263" s="63"/>
      <c r="AI263" s="63"/>
      <c r="AJ263" s="63"/>
      <c r="AK263" s="63"/>
      <c r="AL263" s="63"/>
      <c r="AM263" s="63"/>
    </row>
    <row r="264" spans="1:39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5"/>
      <c r="Y264" s="63"/>
      <c r="Z264" s="63"/>
      <c r="AA264" s="63"/>
      <c r="AB264" s="63"/>
      <c r="AC264" s="63"/>
      <c r="AD264" s="63"/>
      <c r="AE264" s="63"/>
      <c r="AF264" s="65"/>
      <c r="AG264" s="63"/>
      <c r="AH264" s="63"/>
      <c r="AI264" s="63"/>
      <c r="AJ264" s="63"/>
      <c r="AK264" s="63"/>
      <c r="AL264" s="63"/>
      <c r="AM264" s="63"/>
    </row>
    <row r="265" spans="1:39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5"/>
      <c r="Y265" s="63"/>
      <c r="Z265" s="63"/>
      <c r="AA265" s="63"/>
      <c r="AB265" s="63"/>
      <c r="AC265" s="63"/>
      <c r="AD265" s="63"/>
      <c r="AE265" s="63"/>
      <c r="AF265" s="65"/>
      <c r="AG265" s="63"/>
      <c r="AH265" s="63"/>
      <c r="AI265" s="63"/>
      <c r="AJ265" s="63"/>
      <c r="AK265" s="63"/>
      <c r="AL265" s="63"/>
      <c r="AM265" s="63"/>
    </row>
    <row r="266" spans="1:39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5"/>
      <c r="Y266" s="63"/>
      <c r="Z266" s="63"/>
      <c r="AA266" s="63"/>
      <c r="AB266" s="63"/>
      <c r="AC266" s="63"/>
      <c r="AD266" s="63"/>
      <c r="AE266" s="63"/>
      <c r="AF266" s="65"/>
      <c r="AG266" s="63"/>
      <c r="AH266" s="63"/>
      <c r="AI266" s="63"/>
      <c r="AJ266" s="63"/>
      <c r="AK266" s="63"/>
      <c r="AL266" s="63"/>
      <c r="AM266" s="63"/>
    </row>
    <row r="267" spans="1:39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5"/>
      <c r="Y267" s="63"/>
      <c r="Z267" s="63"/>
      <c r="AA267" s="63"/>
      <c r="AB267" s="63"/>
      <c r="AC267" s="63"/>
      <c r="AD267" s="63"/>
      <c r="AE267" s="63"/>
      <c r="AF267" s="65"/>
      <c r="AG267" s="63"/>
      <c r="AH267" s="63"/>
      <c r="AI267" s="63"/>
      <c r="AJ267" s="63"/>
      <c r="AK267" s="63"/>
      <c r="AL267" s="63"/>
      <c r="AM267" s="63"/>
    </row>
    <row r="268" spans="1:39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5"/>
      <c r="Y268" s="63"/>
      <c r="Z268" s="63"/>
      <c r="AA268" s="63"/>
      <c r="AB268" s="63"/>
      <c r="AC268" s="63"/>
      <c r="AD268" s="63"/>
      <c r="AE268" s="63"/>
      <c r="AF268" s="65"/>
      <c r="AG268" s="63"/>
      <c r="AH268" s="63"/>
      <c r="AI268" s="63"/>
      <c r="AJ268" s="63"/>
      <c r="AK268" s="63"/>
      <c r="AL268" s="63"/>
      <c r="AM268" s="63"/>
    </row>
    <row r="269" spans="1:39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5"/>
      <c r="Y269" s="63"/>
      <c r="Z269" s="63"/>
      <c r="AA269" s="63"/>
      <c r="AB269" s="63"/>
      <c r="AC269" s="63"/>
      <c r="AD269" s="63"/>
      <c r="AE269" s="63"/>
      <c r="AF269" s="65"/>
      <c r="AG269" s="63"/>
      <c r="AH269" s="63"/>
      <c r="AI269" s="63"/>
      <c r="AJ269" s="63"/>
      <c r="AK269" s="63"/>
      <c r="AL269" s="63"/>
      <c r="AM269" s="63"/>
    </row>
    <row r="270" spans="1:39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5"/>
      <c r="Y270" s="63"/>
      <c r="Z270" s="63"/>
      <c r="AA270" s="63"/>
      <c r="AB270" s="63"/>
      <c r="AC270" s="63"/>
      <c r="AD270" s="63"/>
      <c r="AE270" s="63"/>
      <c r="AF270" s="65"/>
      <c r="AG270" s="63"/>
      <c r="AH270" s="63"/>
      <c r="AI270" s="63"/>
      <c r="AJ270" s="63"/>
      <c r="AK270" s="63"/>
      <c r="AL270" s="63"/>
      <c r="AM270" s="63"/>
    </row>
    <row r="271" spans="1:39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5"/>
      <c r="Y271" s="63"/>
      <c r="Z271" s="63"/>
      <c r="AA271" s="63"/>
      <c r="AB271" s="63"/>
      <c r="AC271" s="63"/>
      <c r="AD271" s="63"/>
      <c r="AE271" s="63"/>
      <c r="AF271" s="65"/>
      <c r="AG271" s="63"/>
      <c r="AH271" s="63"/>
      <c r="AI271" s="63"/>
      <c r="AJ271" s="63"/>
      <c r="AK271" s="63"/>
      <c r="AL271" s="63"/>
      <c r="AM271" s="63"/>
    </row>
    <row r="272" spans="1:39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5"/>
      <c r="Y272" s="63"/>
      <c r="Z272" s="63"/>
      <c r="AA272" s="63"/>
      <c r="AB272" s="63"/>
      <c r="AC272" s="63"/>
      <c r="AD272" s="63"/>
      <c r="AE272" s="63"/>
      <c r="AF272" s="65"/>
      <c r="AG272" s="63"/>
      <c r="AH272" s="63"/>
      <c r="AI272" s="63"/>
      <c r="AJ272" s="63"/>
      <c r="AK272" s="63"/>
      <c r="AL272" s="63"/>
      <c r="AM272" s="63"/>
    </row>
    <row r="273" spans="1:39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5"/>
      <c r="Y273" s="63"/>
      <c r="Z273" s="63"/>
      <c r="AA273" s="63"/>
      <c r="AB273" s="63"/>
      <c r="AC273" s="63"/>
      <c r="AD273" s="63"/>
      <c r="AE273" s="63"/>
      <c r="AF273" s="65"/>
      <c r="AG273" s="63"/>
      <c r="AH273" s="63"/>
      <c r="AI273" s="63"/>
      <c r="AJ273" s="63"/>
      <c r="AK273" s="63"/>
      <c r="AL273" s="63"/>
      <c r="AM273" s="63"/>
    </row>
    <row r="274" spans="1:39" ht="15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5"/>
      <c r="Y274" s="63"/>
      <c r="Z274" s="63"/>
      <c r="AA274" s="63"/>
      <c r="AB274" s="63"/>
      <c r="AC274" s="63"/>
      <c r="AD274" s="63"/>
      <c r="AE274" s="63"/>
      <c r="AF274" s="65"/>
      <c r="AG274" s="63"/>
      <c r="AH274" s="63"/>
      <c r="AI274" s="63"/>
      <c r="AJ274" s="63"/>
      <c r="AK274" s="63"/>
      <c r="AL274" s="63"/>
      <c r="AM274" s="63"/>
    </row>
    <row r="275" spans="1:39" ht="15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5"/>
      <c r="Y275" s="63"/>
      <c r="Z275" s="63"/>
      <c r="AA275" s="63"/>
      <c r="AB275" s="63"/>
      <c r="AC275" s="63"/>
      <c r="AD275" s="63"/>
      <c r="AE275" s="63"/>
      <c r="AF275" s="65"/>
      <c r="AG275" s="63"/>
      <c r="AH275" s="63"/>
      <c r="AI275" s="63"/>
      <c r="AJ275" s="63"/>
      <c r="AK275" s="63"/>
      <c r="AL275" s="63"/>
      <c r="AM275" s="63"/>
    </row>
    <row r="276" spans="1:39" ht="15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5"/>
      <c r="Y276" s="63"/>
      <c r="Z276" s="63"/>
      <c r="AA276" s="63"/>
      <c r="AB276" s="63"/>
      <c r="AC276" s="63"/>
      <c r="AD276" s="63"/>
      <c r="AE276" s="63"/>
      <c r="AF276" s="65"/>
      <c r="AG276" s="63"/>
      <c r="AH276" s="63"/>
      <c r="AI276" s="63"/>
      <c r="AJ276" s="63"/>
      <c r="AK276" s="63"/>
      <c r="AL276" s="63"/>
      <c r="AM276" s="63"/>
    </row>
    <row r="277" spans="1:39" ht="15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5"/>
      <c r="Y277" s="63"/>
      <c r="Z277" s="63"/>
      <c r="AA277" s="63"/>
      <c r="AB277" s="63"/>
      <c r="AC277" s="63"/>
      <c r="AD277" s="63"/>
      <c r="AE277" s="63"/>
      <c r="AF277" s="65"/>
      <c r="AG277" s="63"/>
      <c r="AH277" s="63"/>
      <c r="AI277" s="63"/>
      <c r="AJ277" s="63"/>
      <c r="AK277" s="63"/>
      <c r="AL277" s="63"/>
      <c r="AM277" s="63"/>
    </row>
    <row r="278" spans="1:39" ht="15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5"/>
      <c r="Y278" s="63"/>
      <c r="Z278" s="63"/>
      <c r="AA278" s="63"/>
      <c r="AB278" s="63"/>
      <c r="AC278" s="63"/>
      <c r="AD278" s="63"/>
      <c r="AE278" s="63"/>
      <c r="AF278" s="65"/>
      <c r="AG278" s="63"/>
      <c r="AH278" s="63"/>
      <c r="AI278" s="63"/>
      <c r="AJ278" s="63"/>
      <c r="AK278" s="63"/>
      <c r="AL278" s="63"/>
      <c r="AM278" s="63"/>
    </row>
    <row r="279" spans="1:39" ht="15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5"/>
      <c r="Y279" s="63"/>
      <c r="Z279" s="63"/>
      <c r="AA279" s="63"/>
      <c r="AB279" s="63"/>
      <c r="AC279" s="63"/>
      <c r="AD279" s="63"/>
      <c r="AE279" s="63"/>
      <c r="AF279" s="65"/>
      <c r="AG279" s="63"/>
      <c r="AH279" s="63"/>
      <c r="AI279" s="63"/>
      <c r="AJ279" s="63"/>
      <c r="AK279" s="63"/>
      <c r="AL279" s="63"/>
      <c r="AM279" s="63"/>
    </row>
    <row r="280" spans="1:39" ht="15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5"/>
      <c r="Y280" s="63"/>
      <c r="Z280" s="63"/>
      <c r="AA280" s="63"/>
      <c r="AB280" s="63"/>
      <c r="AC280" s="63"/>
      <c r="AD280" s="63"/>
      <c r="AE280" s="63"/>
      <c r="AF280" s="65"/>
      <c r="AG280" s="63"/>
      <c r="AH280" s="63"/>
      <c r="AI280" s="63"/>
      <c r="AJ280" s="63"/>
      <c r="AK280" s="63"/>
      <c r="AL280" s="63"/>
      <c r="AM280" s="63"/>
    </row>
    <row r="281" spans="1:39" ht="15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5"/>
      <c r="Y281" s="63"/>
      <c r="Z281" s="63"/>
      <c r="AA281" s="63"/>
      <c r="AB281" s="63"/>
      <c r="AC281" s="63"/>
      <c r="AD281" s="63"/>
      <c r="AE281" s="63"/>
      <c r="AF281" s="65"/>
      <c r="AG281" s="63"/>
      <c r="AH281" s="63"/>
      <c r="AI281" s="63"/>
      <c r="AJ281" s="63"/>
      <c r="AK281" s="63"/>
      <c r="AL281" s="63"/>
      <c r="AM281" s="63"/>
    </row>
    <row r="282" spans="1:39" ht="15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5"/>
      <c r="Y282" s="63"/>
      <c r="Z282" s="63"/>
      <c r="AA282" s="63"/>
      <c r="AB282" s="63"/>
      <c r="AC282" s="63"/>
      <c r="AD282" s="63"/>
      <c r="AE282" s="63"/>
      <c r="AF282" s="65"/>
      <c r="AG282" s="63"/>
      <c r="AH282" s="63"/>
      <c r="AI282" s="63"/>
      <c r="AJ282" s="63"/>
      <c r="AK282" s="63"/>
      <c r="AL282" s="63"/>
      <c r="AM282" s="63"/>
    </row>
    <row r="283" spans="1:39" ht="15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5"/>
      <c r="Y283" s="63"/>
      <c r="Z283" s="63"/>
      <c r="AA283" s="63"/>
      <c r="AB283" s="63"/>
      <c r="AC283" s="63"/>
      <c r="AD283" s="63"/>
      <c r="AE283" s="63"/>
      <c r="AF283" s="65"/>
      <c r="AG283" s="63"/>
      <c r="AH283" s="63"/>
      <c r="AI283" s="63"/>
      <c r="AJ283" s="63"/>
      <c r="AK283" s="63"/>
      <c r="AL283" s="63"/>
      <c r="AM283" s="63"/>
    </row>
    <row r="284" spans="1:39" ht="15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5"/>
      <c r="Y284" s="63"/>
      <c r="Z284" s="63"/>
      <c r="AA284" s="63"/>
      <c r="AB284" s="63"/>
      <c r="AC284" s="63"/>
      <c r="AD284" s="63"/>
      <c r="AE284" s="63"/>
      <c r="AF284" s="65"/>
      <c r="AG284" s="63"/>
      <c r="AH284" s="63"/>
      <c r="AI284" s="63"/>
      <c r="AJ284" s="63"/>
      <c r="AK284" s="63"/>
      <c r="AL284" s="63"/>
      <c r="AM284" s="63"/>
    </row>
    <row r="285" spans="1:39" ht="15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5"/>
      <c r="Y285" s="63"/>
      <c r="Z285" s="63"/>
      <c r="AA285" s="63"/>
      <c r="AB285" s="63"/>
      <c r="AC285" s="63"/>
      <c r="AD285" s="63"/>
      <c r="AE285" s="63"/>
      <c r="AF285" s="65"/>
      <c r="AG285" s="63"/>
      <c r="AH285" s="63"/>
      <c r="AI285" s="63"/>
      <c r="AJ285" s="63"/>
      <c r="AK285" s="63"/>
      <c r="AL285" s="63"/>
      <c r="AM285" s="63"/>
    </row>
    <row r="286" spans="1:39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5"/>
      <c r="Y286" s="63"/>
      <c r="Z286" s="63"/>
      <c r="AA286" s="63"/>
      <c r="AB286" s="63"/>
      <c r="AC286" s="63"/>
      <c r="AD286" s="63"/>
      <c r="AE286" s="63"/>
      <c r="AF286" s="65"/>
      <c r="AG286" s="63"/>
      <c r="AH286" s="63"/>
      <c r="AI286" s="63"/>
      <c r="AJ286" s="63"/>
      <c r="AK286" s="63"/>
      <c r="AL286" s="63"/>
      <c r="AM286" s="63"/>
    </row>
    <row r="287" spans="1:39" ht="15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5"/>
      <c r="Y287" s="63"/>
      <c r="Z287" s="63"/>
      <c r="AA287" s="63"/>
      <c r="AB287" s="63"/>
      <c r="AC287" s="63"/>
      <c r="AD287" s="63"/>
      <c r="AE287" s="63"/>
      <c r="AF287" s="65"/>
      <c r="AG287" s="63"/>
      <c r="AH287" s="63"/>
      <c r="AI287" s="63"/>
      <c r="AJ287" s="63"/>
      <c r="AK287" s="63"/>
      <c r="AL287" s="63"/>
      <c r="AM287" s="63"/>
    </row>
    <row r="288" spans="1:39" ht="15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5"/>
      <c r="Y288" s="63"/>
      <c r="Z288" s="63"/>
      <c r="AA288" s="63"/>
      <c r="AB288" s="63"/>
      <c r="AC288" s="63"/>
      <c r="AD288" s="63"/>
      <c r="AE288" s="63"/>
      <c r="AF288" s="65"/>
      <c r="AG288" s="63"/>
      <c r="AH288" s="63"/>
      <c r="AI288" s="63"/>
      <c r="AJ288" s="63"/>
      <c r="AK288" s="63"/>
      <c r="AL288" s="63"/>
      <c r="AM288" s="63"/>
    </row>
    <row r="289" spans="1:39" ht="15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5"/>
      <c r="Y289" s="63"/>
      <c r="Z289" s="63"/>
      <c r="AA289" s="63"/>
      <c r="AB289" s="63"/>
      <c r="AC289" s="63"/>
      <c r="AD289" s="63"/>
      <c r="AE289" s="63"/>
      <c r="AF289" s="65"/>
      <c r="AG289" s="63"/>
      <c r="AH289" s="63"/>
      <c r="AI289" s="63"/>
      <c r="AJ289" s="63"/>
      <c r="AK289" s="63"/>
      <c r="AL289" s="63"/>
      <c r="AM289" s="63"/>
    </row>
    <row r="290" spans="1:39" ht="15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5"/>
      <c r="Y290" s="63"/>
      <c r="Z290" s="63"/>
      <c r="AA290" s="63"/>
      <c r="AB290" s="63"/>
      <c r="AC290" s="63"/>
      <c r="AD290" s="63"/>
      <c r="AE290" s="63"/>
      <c r="AF290" s="65"/>
      <c r="AG290" s="63"/>
      <c r="AH290" s="63"/>
      <c r="AI290" s="63"/>
      <c r="AJ290" s="63"/>
      <c r="AK290" s="63"/>
      <c r="AL290" s="63"/>
      <c r="AM290" s="63"/>
    </row>
    <row r="291" spans="1:39" ht="15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5"/>
      <c r="Y291" s="63"/>
      <c r="Z291" s="63"/>
      <c r="AA291" s="63"/>
      <c r="AB291" s="63"/>
      <c r="AC291" s="63"/>
      <c r="AD291" s="63"/>
      <c r="AE291" s="63"/>
      <c r="AF291" s="65"/>
      <c r="AG291" s="63"/>
      <c r="AH291" s="63"/>
      <c r="AI291" s="63"/>
      <c r="AJ291" s="63"/>
      <c r="AK291" s="63"/>
      <c r="AL291" s="63"/>
      <c r="AM291" s="63"/>
    </row>
    <row r="292" spans="1:39" ht="15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5"/>
      <c r="Y292" s="63"/>
      <c r="Z292" s="63"/>
      <c r="AA292" s="63"/>
      <c r="AB292" s="63"/>
      <c r="AC292" s="63"/>
      <c r="AD292" s="63"/>
      <c r="AE292" s="63"/>
      <c r="AF292" s="65"/>
      <c r="AG292" s="63"/>
      <c r="AH292" s="63"/>
      <c r="AI292" s="63"/>
      <c r="AJ292" s="63"/>
      <c r="AK292" s="63"/>
      <c r="AL292" s="63"/>
      <c r="AM292" s="63"/>
    </row>
    <row r="293" spans="1:39" ht="15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5"/>
      <c r="Y293" s="63"/>
      <c r="Z293" s="63"/>
      <c r="AA293" s="63"/>
      <c r="AB293" s="63"/>
      <c r="AC293" s="63"/>
      <c r="AD293" s="63"/>
      <c r="AE293" s="63"/>
      <c r="AF293" s="65"/>
      <c r="AG293" s="63"/>
      <c r="AH293" s="63"/>
      <c r="AI293" s="63"/>
      <c r="AJ293" s="63"/>
      <c r="AK293" s="63"/>
      <c r="AL293" s="63"/>
      <c r="AM293" s="63"/>
    </row>
    <row r="294" spans="1:39" ht="15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5"/>
      <c r="Y294" s="63"/>
      <c r="Z294" s="63"/>
      <c r="AA294" s="63"/>
      <c r="AB294" s="63"/>
      <c r="AC294" s="63"/>
      <c r="AD294" s="63"/>
      <c r="AE294" s="63"/>
      <c r="AF294" s="65"/>
      <c r="AG294" s="63"/>
      <c r="AH294" s="63"/>
      <c r="AI294" s="63"/>
      <c r="AJ294" s="63"/>
      <c r="AK294" s="63"/>
      <c r="AL294" s="63"/>
      <c r="AM294" s="63"/>
    </row>
    <row r="295" spans="1:39" ht="15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5"/>
      <c r="Y295" s="63"/>
      <c r="Z295" s="63"/>
      <c r="AA295" s="63"/>
      <c r="AB295" s="63"/>
      <c r="AC295" s="63"/>
      <c r="AD295" s="63"/>
      <c r="AE295" s="63"/>
      <c r="AF295" s="65"/>
      <c r="AG295" s="63"/>
      <c r="AH295" s="63"/>
      <c r="AI295" s="63"/>
      <c r="AJ295" s="63"/>
      <c r="AK295" s="63"/>
      <c r="AL295" s="63"/>
      <c r="AM295" s="63"/>
    </row>
    <row r="296" spans="1:39" ht="15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5"/>
      <c r="Y296" s="63"/>
      <c r="Z296" s="63"/>
      <c r="AA296" s="63"/>
      <c r="AB296" s="63"/>
      <c r="AC296" s="63"/>
      <c r="AD296" s="63"/>
      <c r="AE296" s="63"/>
      <c r="AF296" s="65"/>
      <c r="AG296" s="63"/>
      <c r="AH296" s="63"/>
      <c r="AI296" s="63"/>
      <c r="AJ296" s="63"/>
      <c r="AK296" s="63"/>
      <c r="AL296" s="63"/>
      <c r="AM296" s="63"/>
    </row>
    <row r="297" spans="1:39" ht="15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5"/>
      <c r="Y297" s="63"/>
      <c r="Z297" s="63"/>
      <c r="AA297" s="63"/>
      <c r="AB297" s="63"/>
      <c r="AC297" s="63"/>
      <c r="AD297" s="63"/>
      <c r="AE297" s="63"/>
      <c r="AF297" s="65"/>
      <c r="AG297" s="63"/>
      <c r="AH297" s="63"/>
      <c r="AI297" s="63"/>
      <c r="AJ297" s="63"/>
      <c r="AK297" s="63"/>
      <c r="AL297" s="63"/>
      <c r="AM297" s="63"/>
    </row>
    <row r="298" spans="1:39" ht="15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5"/>
      <c r="Y298" s="63"/>
      <c r="Z298" s="63"/>
      <c r="AA298" s="63"/>
      <c r="AB298" s="63"/>
      <c r="AC298" s="63"/>
      <c r="AD298" s="63"/>
      <c r="AE298" s="63"/>
      <c r="AF298" s="65"/>
      <c r="AG298" s="63"/>
      <c r="AH298" s="63"/>
      <c r="AI298" s="63"/>
      <c r="AJ298" s="63"/>
      <c r="AK298" s="63"/>
      <c r="AL298" s="63"/>
      <c r="AM298" s="63"/>
    </row>
    <row r="299" spans="1:39" ht="15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5"/>
      <c r="Y299" s="63"/>
      <c r="Z299" s="63"/>
      <c r="AA299" s="63"/>
      <c r="AB299" s="63"/>
      <c r="AC299" s="63"/>
      <c r="AD299" s="63"/>
      <c r="AE299" s="63"/>
      <c r="AF299" s="65"/>
      <c r="AG299" s="63"/>
      <c r="AH299" s="63"/>
      <c r="AI299" s="63"/>
      <c r="AJ299" s="63"/>
      <c r="AK299" s="63"/>
      <c r="AL299" s="63"/>
      <c r="AM299" s="63"/>
    </row>
    <row r="300" spans="1:39" ht="15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5"/>
      <c r="Y300" s="63"/>
      <c r="Z300" s="63"/>
      <c r="AA300" s="63"/>
      <c r="AB300" s="63"/>
      <c r="AC300" s="63"/>
      <c r="AD300" s="63"/>
      <c r="AE300" s="63"/>
      <c r="AF300" s="65"/>
      <c r="AG300" s="63"/>
      <c r="AH300" s="63"/>
      <c r="AI300" s="63"/>
      <c r="AJ300" s="63"/>
      <c r="AK300" s="63"/>
      <c r="AL300" s="63"/>
      <c r="AM300" s="63"/>
    </row>
    <row r="301" spans="1:39" ht="15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5"/>
      <c r="Y301" s="63"/>
      <c r="Z301" s="63"/>
      <c r="AA301" s="63"/>
      <c r="AB301" s="63"/>
      <c r="AC301" s="63"/>
      <c r="AD301" s="63"/>
      <c r="AE301" s="63"/>
      <c r="AF301" s="65"/>
      <c r="AG301" s="63"/>
      <c r="AH301" s="63"/>
      <c r="AI301" s="63"/>
      <c r="AJ301" s="63"/>
      <c r="AK301" s="63"/>
      <c r="AL301" s="63"/>
      <c r="AM301" s="63"/>
    </row>
    <row r="302" spans="1:39" ht="15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5"/>
      <c r="Y302" s="63"/>
      <c r="Z302" s="63"/>
      <c r="AA302" s="63"/>
      <c r="AB302" s="63"/>
      <c r="AC302" s="63"/>
      <c r="AD302" s="63"/>
      <c r="AE302" s="63"/>
      <c r="AF302" s="65"/>
      <c r="AG302" s="63"/>
      <c r="AH302" s="63"/>
      <c r="AI302" s="63"/>
      <c r="AJ302" s="63"/>
      <c r="AK302" s="63"/>
      <c r="AL302" s="63"/>
      <c r="AM302" s="63"/>
    </row>
    <row r="303" spans="1:39" ht="15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5"/>
      <c r="Y303" s="63"/>
      <c r="Z303" s="63"/>
      <c r="AA303" s="63"/>
      <c r="AB303" s="63"/>
      <c r="AC303" s="63"/>
      <c r="AD303" s="63"/>
      <c r="AE303" s="63"/>
      <c r="AF303" s="65"/>
      <c r="AG303" s="63"/>
      <c r="AH303" s="63"/>
      <c r="AI303" s="63"/>
      <c r="AJ303" s="63"/>
      <c r="AK303" s="63"/>
      <c r="AL303" s="63"/>
      <c r="AM303" s="63"/>
    </row>
    <row r="304" spans="1:39" ht="15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5"/>
      <c r="Y304" s="63"/>
      <c r="Z304" s="63"/>
      <c r="AA304" s="63"/>
      <c r="AB304" s="63"/>
      <c r="AC304" s="63"/>
      <c r="AD304" s="63"/>
      <c r="AE304" s="63"/>
      <c r="AF304" s="65"/>
      <c r="AG304" s="63"/>
      <c r="AH304" s="63"/>
      <c r="AI304" s="63"/>
      <c r="AJ304" s="63"/>
      <c r="AK304" s="63"/>
      <c r="AL304" s="63"/>
      <c r="AM304" s="63"/>
    </row>
    <row r="305" spans="1:39" ht="15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5"/>
      <c r="Y305" s="63"/>
      <c r="Z305" s="63"/>
      <c r="AA305" s="63"/>
      <c r="AB305" s="63"/>
      <c r="AC305" s="63"/>
      <c r="AD305" s="63"/>
      <c r="AE305" s="63"/>
      <c r="AF305" s="65"/>
      <c r="AG305" s="63"/>
      <c r="AH305" s="63"/>
      <c r="AI305" s="63"/>
      <c r="AJ305" s="63"/>
      <c r="AK305" s="63"/>
      <c r="AL305" s="63"/>
      <c r="AM305" s="63"/>
    </row>
    <row r="306" spans="1:39" ht="15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5"/>
      <c r="Y306" s="63"/>
      <c r="Z306" s="63"/>
      <c r="AA306" s="63"/>
      <c r="AB306" s="63"/>
      <c r="AC306" s="63"/>
      <c r="AD306" s="63"/>
      <c r="AE306" s="63"/>
      <c r="AF306" s="65"/>
      <c r="AG306" s="63"/>
      <c r="AH306" s="63"/>
      <c r="AI306" s="63"/>
      <c r="AJ306" s="63"/>
      <c r="AK306" s="63"/>
      <c r="AL306" s="63"/>
      <c r="AM306" s="63"/>
    </row>
    <row r="307" spans="1:39" ht="15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5"/>
      <c r="Y307" s="63"/>
      <c r="Z307" s="63"/>
      <c r="AA307" s="63"/>
      <c r="AB307" s="63"/>
      <c r="AC307" s="63"/>
      <c r="AD307" s="63"/>
      <c r="AE307" s="63"/>
      <c r="AF307" s="65"/>
      <c r="AG307" s="63"/>
      <c r="AH307" s="63"/>
      <c r="AI307" s="63"/>
      <c r="AJ307" s="63"/>
      <c r="AK307" s="63"/>
      <c r="AL307" s="63"/>
      <c r="AM307" s="63"/>
    </row>
    <row r="308" spans="1:39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5"/>
      <c r="Y308" s="63"/>
      <c r="Z308" s="63"/>
      <c r="AA308" s="63"/>
      <c r="AB308" s="63"/>
      <c r="AC308" s="63"/>
      <c r="AD308" s="63"/>
      <c r="AE308" s="63"/>
      <c r="AF308" s="65"/>
      <c r="AG308" s="63"/>
      <c r="AH308" s="63"/>
      <c r="AI308" s="63"/>
      <c r="AJ308" s="63"/>
      <c r="AK308" s="63"/>
      <c r="AL308" s="63"/>
      <c r="AM308" s="63"/>
    </row>
    <row r="309" spans="1:39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5"/>
      <c r="Y309" s="63"/>
      <c r="Z309" s="63"/>
      <c r="AA309" s="63"/>
      <c r="AB309" s="63"/>
      <c r="AC309" s="63"/>
      <c r="AD309" s="63"/>
      <c r="AE309" s="63"/>
      <c r="AF309" s="65"/>
      <c r="AG309" s="63"/>
      <c r="AH309" s="63"/>
      <c r="AI309" s="63"/>
      <c r="AJ309" s="63"/>
      <c r="AK309" s="63"/>
      <c r="AL309" s="63"/>
      <c r="AM309" s="63"/>
    </row>
    <row r="310" spans="1:39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5"/>
      <c r="Y310" s="63"/>
      <c r="Z310" s="63"/>
      <c r="AA310" s="63"/>
      <c r="AB310" s="63"/>
      <c r="AC310" s="63"/>
      <c r="AD310" s="63"/>
      <c r="AE310" s="63"/>
      <c r="AF310" s="65"/>
      <c r="AG310" s="63"/>
      <c r="AH310" s="63"/>
      <c r="AI310" s="63"/>
      <c r="AJ310" s="63"/>
      <c r="AK310" s="63"/>
      <c r="AL310" s="63"/>
      <c r="AM310" s="63"/>
    </row>
    <row r="311" spans="1:39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5"/>
      <c r="Y311" s="63"/>
      <c r="Z311" s="63"/>
      <c r="AA311" s="63"/>
      <c r="AB311" s="63"/>
      <c r="AC311" s="63"/>
      <c r="AD311" s="63"/>
      <c r="AE311" s="63"/>
      <c r="AF311" s="65"/>
      <c r="AG311" s="63"/>
      <c r="AH311" s="63"/>
      <c r="AI311" s="63"/>
      <c r="AJ311" s="63"/>
      <c r="AK311" s="63"/>
      <c r="AL311" s="63"/>
      <c r="AM311" s="63"/>
    </row>
    <row r="312" spans="1:39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5"/>
      <c r="Y312" s="63"/>
      <c r="Z312" s="63"/>
      <c r="AA312" s="63"/>
      <c r="AB312" s="63"/>
      <c r="AC312" s="63"/>
      <c r="AD312" s="63"/>
      <c r="AE312" s="63"/>
      <c r="AF312" s="65"/>
      <c r="AG312" s="63"/>
      <c r="AH312" s="63"/>
      <c r="AI312" s="63"/>
      <c r="AJ312" s="63"/>
      <c r="AK312" s="63"/>
      <c r="AL312" s="63"/>
      <c r="AM312" s="63"/>
    </row>
    <row r="313" spans="1:39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5"/>
      <c r="Y313" s="63"/>
      <c r="Z313" s="63"/>
      <c r="AA313" s="63"/>
      <c r="AB313" s="63"/>
      <c r="AC313" s="63"/>
      <c r="AD313" s="63"/>
      <c r="AE313" s="63"/>
      <c r="AF313" s="65"/>
      <c r="AG313" s="63"/>
      <c r="AH313" s="63"/>
      <c r="AI313" s="63"/>
      <c r="AJ313" s="63"/>
      <c r="AK313" s="63"/>
      <c r="AL313" s="63"/>
      <c r="AM313" s="63"/>
    </row>
    <row r="314" spans="1:39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5"/>
      <c r="Y314" s="63"/>
      <c r="Z314" s="63"/>
      <c r="AA314" s="63"/>
      <c r="AB314" s="63"/>
      <c r="AC314" s="63"/>
      <c r="AD314" s="63"/>
      <c r="AE314" s="63"/>
      <c r="AF314" s="65"/>
      <c r="AG314" s="63"/>
      <c r="AH314" s="63"/>
      <c r="AI314" s="63"/>
      <c r="AJ314" s="63"/>
      <c r="AK314" s="63"/>
      <c r="AL314" s="63"/>
      <c r="AM314" s="63"/>
    </row>
    <row r="315" spans="1:39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5"/>
      <c r="Y315" s="63"/>
      <c r="Z315" s="63"/>
      <c r="AA315" s="63"/>
      <c r="AB315" s="63"/>
      <c r="AC315" s="63"/>
      <c r="AD315" s="63"/>
      <c r="AE315" s="63"/>
      <c r="AF315" s="65"/>
      <c r="AG315" s="63"/>
      <c r="AH315" s="63"/>
      <c r="AI315" s="63"/>
      <c r="AJ315" s="63"/>
      <c r="AK315" s="63"/>
      <c r="AL315" s="63"/>
      <c r="AM315" s="63"/>
    </row>
    <row r="316" spans="1:39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5"/>
      <c r="Y316" s="63"/>
      <c r="Z316" s="63"/>
      <c r="AA316" s="63"/>
      <c r="AB316" s="63"/>
      <c r="AC316" s="63"/>
      <c r="AD316" s="63"/>
      <c r="AE316" s="63"/>
      <c r="AF316" s="65"/>
      <c r="AG316" s="63"/>
      <c r="AH316" s="63"/>
      <c r="AI316" s="63"/>
      <c r="AJ316" s="63"/>
      <c r="AK316" s="63"/>
      <c r="AL316" s="63"/>
      <c r="AM316" s="63"/>
    </row>
    <row r="317" spans="1:39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5"/>
      <c r="Y317" s="63"/>
      <c r="Z317" s="63"/>
      <c r="AA317" s="63"/>
      <c r="AB317" s="63"/>
      <c r="AC317" s="63"/>
      <c r="AD317" s="63"/>
      <c r="AE317" s="63"/>
      <c r="AF317" s="65"/>
      <c r="AG317" s="63"/>
      <c r="AH317" s="63"/>
      <c r="AI317" s="63"/>
      <c r="AJ317" s="63"/>
      <c r="AK317" s="63"/>
      <c r="AL317" s="63"/>
      <c r="AM317" s="63"/>
    </row>
    <row r="318" spans="1:39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5"/>
      <c r="Y318" s="63"/>
      <c r="Z318" s="63"/>
      <c r="AA318" s="63"/>
      <c r="AB318" s="63"/>
      <c r="AC318" s="63"/>
      <c r="AD318" s="63"/>
      <c r="AE318" s="63"/>
      <c r="AF318" s="65"/>
      <c r="AG318" s="63"/>
      <c r="AH318" s="63"/>
      <c r="AI318" s="63"/>
      <c r="AJ318" s="63"/>
      <c r="AK318" s="63"/>
      <c r="AL318" s="63"/>
      <c r="AM318" s="63"/>
    </row>
    <row r="319" spans="1:39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5"/>
      <c r="Y319" s="63"/>
      <c r="Z319" s="63"/>
      <c r="AA319" s="63"/>
      <c r="AB319" s="63"/>
      <c r="AC319" s="63"/>
      <c r="AD319" s="63"/>
      <c r="AE319" s="63"/>
      <c r="AF319" s="65"/>
      <c r="AG319" s="63"/>
      <c r="AH319" s="63"/>
      <c r="AI319" s="63"/>
      <c r="AJ319" s="63"/>
      <c r="AK319" s="63"/>
      <c r="AL319" s="63"/>
      <c r="AM319" s="63"/>
    </row>
    <row r="320" spans="1:39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5"/>
      <c r="Y320" s="63"/>
      <c r="Z320" s="63"/>
      <c r="AA320" s="63"/>
      <c r="AB320" s="63"/>
      <c r="AC320" s="63"/>
      <c r="AD320" s="63"/>
      <c r="AE320" s="63"/>
      <c r="AF320" s="65"/>
      <c r="AG320" s="63"/>
      <c r="AH320" s="63"/>
      <c r="AI320" s="63"/>
      <c r="AJ320" s="63"/>
      <c r="AK320" s="63"/>
      <c r="AL320" s="63"/>
      <c r="AM320" s="63"/>
    </row>
    <row r="321" spans="1:39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5"/>
      <c r="Y321" s="63"/>
      <c r="Z321" s="63"/>
      <c r="AA321" s="63"/>
      <c r="AB321" s="63"/>
      <c r="AC321" s="63"/>
      <c r="AD321" s="63"/>
      <c r="AE321" s="63"/>
      <c r="AF321" s="65"/>
      <c r="AG321" s="63"/>
      <c r="AH321" s="63"/>
      <c r="AI321" s="63"/>
      <c r="AJ321" s="63"/>
      <c r="AK321" s="63"/>
      <c r="AL321" s="63"/>
      <c r="AM321" s="63"/>
    </row>
    <row r="322" spans="1:39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5"/>
      <c r="Y322" s="63"/>
      <c r="Z322" s="63"/>
      <c r="AA322" s="63"/>
      <c r="AB322" s="63"/>
      <c r="AC322" s="63"/>
      <c r="AD322" s="63"/>
      <c r="AE322" s="63"/>
      <c r="AF322" s="65"/>
      <c r="AG322" s="63"/>
      <c r="AH322" s="63"/>
      <c r="AI322" s="63"/>
      <c r="AJ322" s="63"/>
      <c r="AK322" s="63"/>
      <c r="AL322" s="63"/>
      <c r="AM322" s="63"/>
    </row>
    <row r="323" spans="1:39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5"/>
      <c r="Y323" s="63"/>
      <c r="Z323" s="63"/>
      <c r="AA323" s="63"/>
      <c r="AB323" s="63"/>
      <c r="AC323" s="63"/>
      <c r="AD323" s="63"/>
      <c r="AE323" s="63"/>
      <c r="AF323" s="65"/>
      <c r="AG323" s="63"/>
      <c r="AH323" s="63"/>
      <c r="AI323" s="63"/>
      <c r="AJ323" s="63"/>
      <c r="AK323" s="63"/>
      <c r="AL323" s="63"/>
      <c r="AM323" s="63"/>
    </row>
    <row r="324" spans="1:39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5"/>
      <c r="Y324" s="63"/>
      <c r="Z324" s="63"/>
      <c r="AA324" s="63"/>
      <c r="AB324" s="63"/>
      <c r="AC324" s="63"/>
      <c r="AD324" s="63"/>
      <c r="AE324" s="63"/>
      <c r="AF324" s="65"/>
      <c r="AG324" s="63"/>
      <c r="AH324" s="63"/>
      <c r="AI324" s="63"/>
      <c r="AJ324" s="63"/>
      <c r="AK324" s="63"/>
      <c r="AL324" s="63"/>
      <c r="AM324" s="63"/>
    </row>
    <row r="325" spans="1:39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5"/>
      <c r="Y325" s="63"/>
      <c r="Z325" s="63"/>
      <c r="AA325" s="63"/>
      <c r="AB325" s="63"/>
      <c r="AC325" s="63"/>
      <c r="AD325" s="63"/>
      <c r="AE325" s="63"/>
      <c r="AF325" s="65"/>
      <c r="AG325" s="63"/>
      <c r="AH325" s="63"/>
      <c r="AI325" s="63"/>
      <c r="AJ325" s="63"/>
      <c r="AK325" s="63"/>
      <c r="AL325" s="63"/>
      <c r="AM325" s="63"/>
    </row>
    <row r="326" spans="1:39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5"/>
      <c r="Y326" s="63"/>
      <c r="Z326" s="63"/>
      <c r="AA326" s="63"/>
      <c r="AB326" s="63"/>
      <c r="AC326" s="63"/>
      <c r="AD326" s="63"/>
      <c r="AE326" s="63"/>
      <c r="AF326" s="65"/>
      <c r="AG326" s="63"/>
      <c r="AH326" s="63"/>
      <c r="AI326" s="63"/>
      <c r="AJ326" s="63"/>
      <c r="AK326" s="63"/>
      <c r="AL326" s="63"/>
      <c r="AM326" s="63"/>
    </row>
    <row r="327" spans="1:39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5"/>
      <c r="Y327" s="63"/>
      <c r="Z327" s="63"/>
      <c r="AA327" s="63"/>
      <c r="AB327" s="63"/>
      <c r="AC327" s="63"/>
      <c r="AD327" s="63"/>
      <c r="AE327" s="63"/>
      <c r="AF327" s="65"/>
      <c r="AG327" s="63"/>
      <c r="AH327" s="63"/>
      <c r="AI327" s="63"/>
      <c r="AJ327" s="63"/>
      <c r="AK327" s="63"/>
      <c r="AL327" s="63"/>
      <c r="AM327" s="63"/>
    </row>
    <row r="328" spans="1:39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5"/>
      <c r="Y328" s="63"/>
      <c r="Z328" s="63"/>
      <c r="AA328" s="63"/>
      <c r="AB328" s="63"/>
      <c r="AC328" s="63"/>
      <c r="AD328" s="63"/>
      <c r="AE328" s="63"/>
      <c r="AF328" s="65"/>
      <c r="AG328" s="63"/>
      <c r="AH328" s="63"/>
      <c r="AI328" s="63"/>
      <c r="AJ328" s="63"/>
      <c r="AK328" s="63"/>
      <c r="AL328" s="63"/>
      <c r="AM328" s="63"/>
    </row>
    <row r="329" spans="1:39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5"/>
      <c r="Y329" s="63"/>
      <c r="Z329" s="63"/>
      <c r="AA329" s="63"/>
      <c r="AB329" s="63"/>
      <c r="AC329" s="63"/>
      <c r="AD329" s="63"/>
      <c r="AE329" s="63"/>
      <c r="AF329" s="65"/>
      <c r="AG329" s="63"/>
      <c r="AH329" s="63"/>
      <c r="AI329" s="63"/>
      <c r="AJ329" s="63"/>
      <c r="AK329" s="63"/>
      <c r="AL329" s="63"/>
      <c r="AM329" s="63"/>
    </row>
    <row r="330" spans="1:39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5"/>
      <c r="Y330" s="63"/>
      <c r="Z330" s="63"/>
      <c r="AA330" s="63"/>
      <c r="AB330" s="63"/>
      <c r="AC330" s="63"/>
      <c r="AD330" s="63"/>
      <c r="AE330" s="63"/>
      <c r="AF330" s="65"/>
      <c r="AG330" s="63"/>
      <c r="AH330" s="63"/>
      <c r="AI330" s="63"/>
      <c r="AJ330" s="63"/>
      <c r="AK330" s="63"/>
      <c r="AL330" s="63"/>
      <c r="AM330" s="63"/>
    </row>
    <row r="331" spans="1:39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5"/>
      <c r="Y331" s="63"/>
      <c r="Z331" s="63"/>
      <c r="AA331" s="63"/>
      <c r="AB331" s="63"/>
      <c r="AC331" s="63"/>
      <c r="AD331" s="63"/>
      <c r="AE331" s="63"/>
      <c r="AF331" s="65"/>
      <c r="AG331" s="63"/>
      <c r="AH331" s="63"/>
      <c r="AI331" s="63"/>
      <c r="AJ331" s="63"/>
      <c r="AK331" s="63"/>
      <c r="AL331" s="63"/>
      <c r="AM331" s="63"/>
    </row>
    <row r="332" spans="1:39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5"/>
      <c r="Y332" s="63"/>
      <c r="Z332" s="63"/>
      <c r="AA332" s="63"/>
      <c r="AB332" s="63"/>
      <c r="AC332" s="63"/>
      <c r="AD332" s="63"/>
      <c r="AE332" s="63"/>
      <c r="AF332" s="65"/>
      <c r="AG332" s="63"/>
      <c r="AH332" s="63"/>
      <c r="AI332" s="63"/>
      <c r="AJ332" s="63"/>
      <c r="AK332" s="63"/>
      <c r="AL332" s="63"/>
      <c r="AM332" s="63"/>
    </row>
    <row r="333" spans="1:39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5"/>
      <c r="Y333" s="63"/>
      <c r="Z333" s="63"/>
      <c r="AA333" s="63"/>
      <c r="AB333" s="63"/>
      <c r="AC333" s="63"/>
      <c r="AD333" s="63"/>
      <c r="AE333" s="63"/>
      <c r="AF333" s="65"/>
      <c r="AG333" s="63"/>
      <c r="AH333" s="63"/>
      <c r="AI333" s="63"/>
      <c r="AJ333" s="63"/>
      <c r="AK333" s="63"/>
      <c r="AL333" s="63"/>
      <c r="AM333" s="63"/>
    </row>
    <row r="334" spans="1:39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5"/>
      <c r="Y334" s="63"/>
      <c r="Z334" s="63"/>
      <c r="AA334" s="63"/>
      <c r="AB334" s="63"/>
      <c r="AC334" s="63"/>
      <c r="AD334" s="63"/>
      <c r="AE334" s="63"/>
      <c r="AF334" s="65"/>
      <c r="AG334" s="63"/>
      <c r="AH334" s="63"/>
      <c r="AI334" s="63"/>
      <c r="AJ334" s="63"/>
      <c r="AK334" s="63"/>
      <c r="AL334" s="63"/>
      <c r="AM334" s="63"/>
    </row>
    <row r="335" spans="1:39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5"/>
      <c r="Y335" s="63"/>
      <c r="Z335" s="63"/>
      <c r="AA335" s="63"/>
      <c r="AB335" s="63"/>
      <c r="AC335" s="63"/>
      <c r="AD335" s="63"/>
      <c r="AE335" s="63"/>
      <c r="AF335" s="65"/>
      <c r="AG335" s="63"/>
      <c r="AH335" s="63"/>
      <c r="AI335" s="63"/>
      <c r="AJ335" s="63"/>
      <c r="AK335" s="63"/>
      <c r="AL335" s="63"/>
      <c r="AM335" s="63"/>
    </row>
    <row r="336" spans="1:39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5"/>
      <c r="Y336" s="63"/>
      <c r="Z336" s="63"/>
      <c r="AA336" s="63"/>
      <c r="AB336" s="63"/>
      <c r="AC336" s="63"/>
      <c r="AD336" s="63"/>
      <c r="AE336" s="63"/>
      <c r="AF336" s="65"/>
      <c r="AG336" s="63"/>
      <c r="AH336" s="63"/>
      <c r="AI336" s="63"/>
      <c r="AJ336" s="63"/>
      <c r="AK336" s="63"/>
      <c r="AL336" s="63"/>
      <c r="AM336" s="63"/>
    </row>
    <row r="337" spans="1:39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5"/>
      <c r="Y337" s="63"/>
      <c r="Z337" s="63"/>
      <c r="AA337" s="63"/>
      <c r="AB337" s="63"/>
      <c r="AC337" s="63"/>
      <c r="AD337" s="63"/>
      <c r="AE337" s="63"/>
      <c r="AF337" s="65"/>
      <c r="AG337" s="63"/>
      <c r="AH337" s="63"/>
      <c r="AI337" s="63"/>
      <c r="AJ337" s="63"/>
      <c r="AK337" s="63"/>
      <c r="AL337" s="63"/>
      <c r="AM337" s="63"/>
    </row>
    <row r="338" spans="1:39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5"/>
      <c r="Y338" s="63"/>
      <c r="Z338" s="63"/>
      <c r="AA338" s="63"/>
      <c r="AB338" s="63"/>
      <c r="AC338" s="63"/>
      <c r="AD338" s="63"/>
      <c r="AE338" s="63"/>
      <c r="AF338" s="65"/>
      <c r="AG338" s="63"/>
      <c r="AH338" s="63"/>
      <c r="AI338" s="63"/>
      <c r="AJ338" s="63"/>
      <c r="AK338" s="63"/>
      <c r="AL338" s="63"/>
      <c r="AM338" s="63"/>
    </row>
    <row r="339" spans="1:39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5"/>
      <c r="Y339" s="63"/>
      <c r="Z339" s="63"/>
      <c r="AA339" s="63"/>
      <c r="AB339" s="63"/>
      <c r="AC339" s="63"/>
      <c r="AD339" s="63"/>
      <c r="AE339" s="63"/>
      <c r="AF339" s="65"/>
      <c r="AG339" s="63"/>
      <c r="AH339" s="63"/>
      <c r="AI339" s="63"/>
      <c r="AJ339" s="63"/>
      <c r="AK339" s="63"/>
      <c r="AL339" s="63"/>
      <c r="AM339" s="63"/>
    </row>
    <row r="340" spans="1:39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5"/>
      <c r="Y340" s="63"/>
      <c r="Z340" s="63"/>
      <c r="AA340" s="63"/>
      <c r="AB340" s="63"/>
      <c r="AC340" s="63"/>
      <c r="AD340" s="63"/>
      <c r="AE340" s="63"/>
      <c r="AF340" s="65"/>
      <c r="AG340" s="63"/>
      <c r="AH340" s="63"/>
      <c r="AI340" s="63"/>
      <c r="AJ340" s="63"/>
      <c r="AK340" s="63"/>
      <c r="AL340" s="63"/>
      <c r="AM340" s="63"/>
    </row>
    <row r="341" spans="1:39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5"/>
      <c r="Y341" s="63"/>
      <c r="Z341" s="63"/>
      <c r="AA341" s="63"/>
      <c r="AB341" s="63"/>
      <c r="AC341" s="63"/>
      <c r="AD341" s="63"/>
      <c r="AE341" s="63"/>
      <c r="AF341" s="65"/>
      <c r="AG341" s="63"/>
      <c r="AH341" s="63"/>
      <c r="AI341" s="63"/>
      <c r="AJ341" s="63"/>
      <c r="AK341" s="63"/>
      <c r="AL341" s="63"/>
      <c r="AM341" s="63"/>
    </row>
    <row r="342" spans="1:39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5"/>
      <c r="Y342" s="63"/>
      <c r="Z342" s="63"/>
      <c r="AA342" s="63"/>
      <c r="AB342" s="63"/>
      <c r="AC342" s="63"/>
      <c r="AD342" s="63"/>
      <c r="AE342" s="63"/>
      <c r="AF342" s="65"/>
      <c r="AG342" s="63"/>
      <c r="AH342" s="63"/>
      <c r="AI342" s="63"/>
      <c r="AJ342" s="63"/>
      <c r="AK342" s="63"/>
      <c r="AL342" s="63"/>
      <c r="AM342" s="63"/>
    </row>
    <row r="343" spans="1:39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5"/>
      <c r="Y343" s="63"/>
      <c r="Z343" s="63"/>
      <c r="AA343" s="63"/>
      <c r="AB343" s="63"/>
      <c r="AC343" s="63"/>
      <c r="AD343" s="63"/>
      <c r="AE343" s="63"/>
      <c r="AF343" s="65"/>
      <c r="AG343" s="63"/>
      <c r="AH343" s="63"/>
      <c r="AI343" s="63"/>
      <c r="AJ343" s="63"/>
      <c r="AK343" s="63"/>
      <c r="AL343" s="63"/>
      <c r="AM343" s="63"/>
    </row>
    <row r="344" spans="1:39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5"/>
      <c r="Y344" s="63"/>
      <c r="Z344" s="63"/>
      <c r="AA344" s="63"/>
      <c r="AB344" s="63"/>
      <c r="AC344" s="63"/>
      <c r="AD344" s="63"/>
      <c r="AE344" s="63"/>
      <c r="AF344" s="65"/>
      <c r="AG344" s="63"/>
      <c r="AH344" s="63"/>
      <c r="AI344" s="63"/>
      <c r="AJ344" s="63"/>
      <c r="AK344" s="63"/>
      <c r="AL344" s="63"/>
      <c r="AM344" s="63"/>
    </row>
    <row r="345" spans="1:39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5"/>
      <c r="Y345" s="63"/>
      <c r="Z345" s="63"/>
      <c r="AA345" s="63"/>
      <c r="AB345" s="63"/>
      <c r="AC345" s="63"/>
      <c r="AD345" s="63"/>
      <c r="AE345" s="63"/>
      <c r="AF345" s="65"/>
      <c r="AG345" s="63"/>
      <c r="AH345" s="63"/>
      <c r="AI345" s="63"/>
      <c r="AJ345" s="63"/>
      <c r="AK345" s="63"/>
      <c r="AL345" s="63"/>
      <c r="AM345" s="63"/>
    </row>
    <row r="346" spans="1:39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5"/>
      <c r="Y346" s="63"/>
      <c r="Z346" s="63"/>
      <c r="AA346" s="63"/>
      <c r="AB346" s="63"/>
      <c r="AC346" s="63"/>
      <c r="AD346" s="63"/>
      <c r="AE346" s="63"/>
      <c r="AF346" s="65"/>
      <c r="AG346" s="63"/>
      <c r="AH346" s="63"/>
      <c r="AI346" s="63"/>
      <c r="AJ346" s="63"/>
      <c r="AK346" s="63"/>
      <c r="AL346" s="63"/>
      <c r="AM346" s="63"/>
    </row>
    <row r="347" spans="1:39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5"/>
      <c r="Y347" s="63"/>
      <c r="Z347" s="63"/>
      <c r="AA347" s="63"/>
      <c r="AB347" s="63"/>
      <c r="AC347" s="63"/>
      <c r="AD347" s="63"/>
      <c r="AE347" s="63"/>
      <c r="AF347" s="65"/>
      <c r="AG347" s="63"/>
      <c r="AH347" s="63"/>
      <c r="AI347" s="63"/>
      <c r="AJ347" s="63"/>
      <c r="AK347" s="63"/>
      <c r="AL347" s="63"/>
      <c r="AM347" s="63"/>
    </row>
    <row r="348" spans="1:39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5"/>
      <c r="Y348" s="63"/>
      <c r="Z348" s="63"/>
      <c r="AA348" s="63"/>
      <c r="AB348" s="63"/>
      <c r="AC348" s="63"/>
      <c r="AD348" s="63"/>
      <c r="AE348" s="63"/>
      <c r="AF348" s="65"/>
      <c r="AG348" s="63"/>
      <c r="AH348" s="63"/>
      <c r="AI348" s="63"/>
      <c r="AJ348" s="63"/>
      <c r="AK348" s="63"/>
      <c r="AL348" s="63"/>
      <c r="AM348" s="63"/>
    </row>
    <row r="349" spans="1:39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5"/>
      <c r="Y349" s="63"/>
      <c r="Z349" s="63"/>
      <c r="AA349" s="63"/>
      <c r="AB349" s="63"/>
      <c r="AC349" s="63"/>
      <c r="AD349" s="63"/>
      <c r="AE349" s="63"/>
      <c r="AF349" s="65"/>
      <c r="AG349" s="63"/>
      <c r="AH349" s="63"/>
      <c r="AI349" s="63"/>
      <c r="AJ349" s="63"/>
      <c r="AK349" s="63"/>
      <c r="AL349" s="63"/>
      <c r="AM349" s="63"/>
    </row>
    <row r="350" spans="1:39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5"/>
      <c r="Y350" s="63"/>
      <c r="Z350" s="63"/>
      <c r="AA350" s="63"/>
      <c r="AB350" s="63"/>
      <c r="AC350" s="63"/>
      <c r="AD350" s="63"/>
      <c r="AE350" s="63"/>
      <c r="AF350" s="65"/>
      <c r="AG350" s="63"/>
      <c r="AH350" s="63"/>
      <c r="AI350" s="63"/>
      <c r="AJ350" s="63"/>
      <c r="AK350" s="63"/>
      <c r="AL350" s="63"/>
      <c r="AM350" s="63"/>
    </row>
    <row r="351" spans="1:39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5"/>
      <c r="Y351" s="63"/>
      <c r="Z351" s="63"/>
      <c r="AA351" s="63"/>
      <c r="AB351" s="63"/>
      <c r="AC351" s="63"/>
      <c r="AD351" s="63"/>
      <c r="AE351" s="63"/>
      <c r="AF351" s="65"/>
      <c r="AG351" s="63"/>
      <c r="AH351" s="63"/>
      <c r="AI351" s="63"/>
      <c r="AJ351" s="63"/>
      <c r="AK351" s="63"/>
      <c r="AL351" s="63"/>
      <c r="AM351" s="63"/>
    </row>
    <row r="352" spans="1:39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5"/>
      <c r="Y352" s="63"/>
      <c r="Z352" s="63"/>
      <c r="AA352" s="63"/>
      <c r="AB352" s="63"/>
      <c r="AC352" s="63"/>
      <c r="AD352" s="63"/>
      <c r="AE352" s="63"/>
      <c r="AF352" s="65"/>
      <c r="AG352" s="63"/>
      <c r="AH352" s="63"/>
      <c r="AI352" s="63"/>
      <c r="AJ352" s="63"/>
      <c r="AK352" s="63"/>
      <c r="AL352" s="63"/>
      <c r="AM352" s="63"/>
    </row>
    <row r="353" spans="1:39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5"/>
      <c r="Y353" s="63"/>
      <c r="Z353" s="63"/>
      <c r="AA353" s="63"/>
      <c r="AB353" s="63"/>
      <c r="AC353" s="63"/>
      <c r="AD353" s="63"/>
      <c r="AE353" s="63"/>
      <c r="AF353" s="65"/>
      <c r="AG353" s="63"/>
      <c r="AH353" s="63"/>
      <c r="AI353" s="63"/>
      <c r="AJ353" s="63"/>
      <c r="AK353" s="63"/>
      <c r="AL353" s="63"/>
      <c r="AM353" s="63"/>
    </row>
    <row r="354" spans="1:39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5"/>
      <c r="Y354" s="63"/>
      <c r="Z354" s="63"/>
      <c r="AA354" s="63"/>
      <c r="AB354" s="63"/>
      <c r="AC354" s="63"/>
      <c r="AD354" s="63"/>
      <c r="AE354" s="63"/>
      <c r="AF354" s="65"/>
      <c r="AG354" s="63"/>
      <c r="AH354" s="63"/>
      <c r="AI354" s="63"/>
      <c r="AJ354" s="63"/>
      <c r="AK354" s="63"/>
      <c r="AL354" s="63"/>
      <c r="AM354" s="63"/>
    </row>
    <row r="355" spans="1:39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5"/>
      <c r="Y355" s="63"/>
      <c r="Z355" s="63"/>
      <c r="AA355" s="63"/>
      <c r="AB355" s="63"/>
      <c r="AC355" s="63"/>
      <c r="AD355" s="63"/>
      <c r="AE355" s="63"/>
      <c r="AF355" s="65"/>
      <c r="AG355" s="63"/>
      <c r="AH355" s="63"/>
      <c r="AI355" s="63"/>
      <c r="AJ355" s="63"/>
      <c r="AK355" s="63"/>
      <c r="AL355" s="63"/>
      <c r="AM355" s="63"/>
    </row>
    <row r="356" spans="1:39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5"/>
      <c r="Y356" s="63"/>
      <c r="Z356" s="63"/>
      <c r="AA356" s="63"/>
      <c r="AB356" s="63"/>
      <c r="AC356" s="63"/>
      <c r="AD356" s="63"/>
      <c r="AE356" s="63"/>
      <c r="AF356" s="65"/>
      <c r="AG356" s="63"/>
      <c r="AH356" s="63"/>
      <c r="AI356" s="63"/>
      <c r="AJ356" s="63"/>
      <c r="AK356" s="63"/>
      <c r="AL356" s="63"/>
      <c r="AM356" s="63"/>
    </row>
    <row r="357" spans="1:39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5"/>
      <c r="Y357" s="63"/>
      <c r="Z357" s="63"/>
      <c r="AA357" s="63"/>
      <c r="AB357" s="63"/>
      <c r="AC357" s="63"/>
      <c r="AD357" s="63"/>
      <c r="AE357" s="63"/>
      <c r="AF357" s="65"/>
      <c r="AG357" s="63"/>
      <c r="AH357" s="63"/>
      <c r="AI357" s="63"/>
      <c r="AJ357" s="63"/>
      <c r="AK357" s="63"/>
      <c r="AL357" s="63"/>
      <c r="AM357" s="63"/>
    </row>
    <row r="358" spans="1:39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5"/>
      <c r="Y358" s="63"/>
      <c r="Z358" s="63"/>
      <c r="AA358" s="63"/>
      <c r="AB358" s="63"/>
      <c r="AC358" s="63"/>
      <c r="AD358" s="63"/>
      <c r="AE358" s="63"/>
      <c r="AF358" s="65"/>
      <c r="AG358" s="63"/>
      <c r="AH358" s="63"/>
      <c r="AI358" s="63"/>
      <c r="AJ358" s="63"/>
      <c r="AK358" s="63"/>
      <c r="AL358" s="63"/>
      <c r="AM358" s="63"/>
    </row>
    <row r="359" spans="1:39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5"/>
      <c r="Y359" s="63"/>
      <c r="Z359" s="63"/>
      <c r="AA359" s="63"/>
      <c r="AB359" s="63"/>
      <c r="AC359" s="63"/>
      <c r="AD359" s="63"/>
      <c r="AE359" s="63"/>
      <c r="AF359" s="65"/>
      <c r="AG359" s="63"/>
      <c r="AH359" s="63"/>
      <c r="AI359" s="63"/>
      <c r="AJ359" s="63"/>
      <c r="AK359" s="63"/>
      <c r="AL359" s="63"/>
      <c r="AM359" s="63"/>
    </row>
    <row r="360" spans="1:39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5"/>
      <c r="Y360" s="63"/>
      <c r="Z360" s="63"/>
      <c r="AA360" s="63"/>
      <c r="AB360" s="63"/>
      <c r="AC360" s="63"/>
      <c r="AD360" s="63"/>
      <c r="AE360" s="63"/>
      <c r="AF360" s="65"/>
      <c r="AG360" s="63"/>
      <c r="AH360" s="63"/>
      <c r="AI360" s="63"/>
      <c r="AJ360" s="63"/>
      <c r="AK360" s="63"/>
      <c r="AL360" s="63"/>
      <c r="AM360" s="63"/>
    </row>
    <row r="361" spans="1:39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5"/>
      <c r="Y361" s="63"/>
      <c r="Z361" s="63"/>
      <c r="AA361" s="63"/>
      <c r="AB361" s="63"/>
      <c r="AC361" s="63"/>
      <c r="AD361" s="63"/>
      <c r="AE361" s="63"/>
      <c r="AF361" s="65"/>
      <c r="AG361" s="63"/>
      <c r="AH361" s="63"/>
      <c r="AI361" s="63"/>
      <c r="AJ361" s="63"/>
      <c r="AK361" s="63"/>
      <c r="AL361" s="63"/>
      <c r="AM361" s="63"/>
    </row>
    <row r="362" spans="1:39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5"/>
      <c r="Y362" s="63"/>
      <c r="Z362" s="63"/>
      <c r="AA362" s="63"/>
      <c r="AB362" s="63"/>
      <c r="AC362" s="63"/>
      <c r="AD362" s="63"/>
      <c r="AE362" s="63"/>
      <c r="AF362" s="65"/>
      <c r="AG362" s="63"/>
      <c r="AH362" s="63"/>
      <c r="AI362" s="63"/>
      <c r="AJ362" s="63"/>
      <c r="AK362" s="63"/>
      <c r="AL362" s="63"/>
      <c r="AM362" s="63"/>
    </row>
    <row r="363" spans="1:39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5"/>
      <c r="Y363" s="63"/>
      <c r="Z363" s="63"/>
      <c r="AA363" s="63"/>
      <c r="AB363" s="63"/>
      <c r="AC363" s="63"/>
      <c r="AD363" s="63"/>
      <c r="AE363" s="63"/>
      <c r="AF363" s="65"/>
      <c r="AG363" s="63"/>
      <c r="AH363" s="63"/>
      <c r="AI363" s="63"/>
      <c r="AJ363" s="63"/>
      <c r="AK363" s="63"/>
      <c r="AL363" s="63"/>
      <c r="AM363" s="63"/>
    </row>
    <row r="364" spans="1:39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5"/>
      <c r="Y364" s="63"/>
      <c r="Z364" s="63"/>
      <c r="AA364" s="63"/>
      <c r="AB364" s="63"/>
      <c r="AC364" s="63"/>
      <c r="AD364" s="63"/>
      <c r="AE364" s="63"/>
      <c r="AF364" s="65"/>
      <c r="AG364" s="63"/>
      <c r="AH364" s="63"/>
      <c r="AI364" s="63"/>
      <c r="AJ364" s="63"/>
      <c r="AK364" s="63"/>
      <c r="AL364" s="63"/>
      <c r="AM364" s="63"/>
    </row>
    <row r="365" spans="1:39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5"/>
      <c r="Y365" s="63"/>
      <c r="Z365" s="63"/>
      <c r="AA365" s="63"/>
      <c r="AB365" s="63"/>
      <c r="AC365" s="63"/>
      <c r="AD365" s="63"/>
      <c r="AE365" s="63"/>
      <c r="AF365" s="65"/>
      <c r="AG365" s="63"/>
      <c r="AH365" s="63"/>
      <c r="AI365" s="63"/>
      <c r="AJ365" s="63"/>
      <c r="AK365" s="63"/>
      <c r="AL365" s="63"/>
      <c r="AM365" s="63"/>
    </row>
    <row r="366" spans="1:39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5"/>
      <c r="Y366" s="63"/>
      <c r="Z366" s="63"/>
      <c r="AA366" s="63"/>
      <c r="AB366" s="63"/>
      <c r="AC366" s="63"/>
      <c r="AD366" s="63"/>
      <c r="AE366" s="63"/>
      <c r="AF366" s="65"/>
      <c r="AG366" s="63"/>
      <c r="AH366" s="63"/>
      <c r="AI366" s="63"/>
      <c r="AJ366" s="63"/>
      <c r="AK366" s="63"/>
      <c r="AL366" s="63"/>
      <c r="AM366" s="63"/>
    </row>
    <row r="367" spans="1:39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5"/>
      <c r="Y367" s="63"/>
      <c r="Z367" s="63"/>
      <c r="AA367" s="63"/>
      <c r="AB367" s="63"/>
      <c r="AC367" s="63"/>
      <c r="AD367" s="63"/>
      <c r="AE367" s="63"/>
      <c r="AF367" s="65"/>
      <c r="AG367" s="63"/>
      <c r="AH367" s="63"/>
      <c r="AI367" s="63"/>
      <c r="AJ367" s="63"/>
      <c r="AK367" s="63"/>
      <c r="AL367" s="63"/>
      <c r="AM367" s="63"/>
    </row>
    <row r="368" spans="1:39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5"/>
      <c r="Y368" s="63"/>
      <c r="Z368" s="63"/>
      <c r="AA368" s="63"/>
      <c r="AB368" s="63"/>
      <c r="AC368" s="63"/>
      <c r="AD368" s="63"/>
      <c r="AE368" s="63"/>
      <c r="AF368" s="65"/>
      <c r="AG368" s="63"/>
      <c r="AH368" s="63"/>
      <c r="AI368" s="63"/>
      <c r="AJ368" s="63"/>
      <c r="AK368" s="63"/>
      <c r="AL368" s="63"/>
      <c r="AM368" s="63"/>
    </row>
    <row r="369" spans="1:39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5"/>
      <c r="Y369" s="63"/>
      <c r="Z369" s="63"/>
      <c r="AA369" s="63"/>
      <c r="AB369" s="63"/>
      <c r="AC369" s="63"/>
      <c r="AD369" s="63"/>
      <c r="AE369" s="63"/>
      <c r="AF369" s="65"/>
      <c r="AG369" s="63"/>
      <c r="AH369" s="63"/>
      <c r="AI369" s="63"/>
      <c r="AJ369" s="63"/>
      <c r="AK369" s="63"/>
      <c r="AL369" s="63"/>
      <c r="AM369" s="63"/>
    </row>
    <row r="370" spans="1:39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5"/>
      <c r="Y370" s="63"/>
      <c r="Z370" s="63"/>
      <c r="AA370" s="63"/>
      <c r="AB370" s="63"/>
      <c r="AC370" s="63"/>
      <c r="AD370" s="63"/>
      <c r="AE370" s="63"/>
      <c r="AF370" s="65"/>
      <c r="AG370" s="63"/>
      <c r="AH370" s="63"/>
      <c r="AI370" s="63"/>
      <c r="AJ370" s="63"/>
      <c r="AK370" s="63"/>
      <c r="AL370" s="63"/>
      <c r="AM370" s="63"/>
    </row>
    <row r="371" spans="1:39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5"/>
      <c r="Y371" s="63"/>
      <c r="Z371" s="63"/>
      <c r="AA371" s="63"/>
      <c r="AB371" s="63"/>
      <c r="AC371" s="63"/>
      <c r="AD371" s="63"/>
      <c r="AE371" s="63"/>
      <c r="AF371" s="65"/>
      <c r="AG371" s="63"/>
      <c r="AH371" s="63"/>
      <c r="AI371" s="63"/>
      <c r="AJ371" s="63"/>
      <c r="AK371" s="63"/>
      <c r="AL371" s="63"/>
      <c r="AM371" s="63"/>
    </row>
    <row r="372" spans="1:39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5"/>
      <c r="Y372" s="63"/>
      <c r="Z372" s="63"/>
      <c r="AA372" s="63"/>
      <c r="AB372" s="63"/>
      <c r="AC372" s="63"/>
      <c r="AD372" s="63"/>
      <c r="AE372" s="63"/>
      <c r="AF372" s="65"/>
      <c r="AG372" s="63"/>
      <c r="AH372" s="63"/>
      <c r="AI372" s="63"/>
      <c r="AJ372" s="63"/>
      <c r="AK372" s="63"/>
      <c r="AL372" s="63"/>
      <c r="AM372" s="63"/>
    </row>
    <row r="373" spans="1:39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5"/>
      <c r="Y373" s="63"/>
      <c r="Z373" s="63"/>
      <c r="AA373" s="63"/>
      <c r="AB373" s="63"/>
      <c r="AC373" s="63"/>
      <c r="AD373" s="63"/>
      <c r="AE373" s="63"/>
      <c r="AF373" s="65"/>
      <c r="AG373" s="63"/>
      <c r="AH373" s="63"/>
      <c r="AI373" s="63"/>
      <c r="AJ373" s="63"/>
      <c r="AK373" s="63"/>
      <c r="AL373" s="63"/>
      <c r="AM373" s="63"/>
    </row>
    <row r="374" spans="1:39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5"/>
      <c r="Y374" s="63"/>
      <c r="Z374" s="63"/>
      <c r="AA374" s="63"/>
      <c r="AB374" s="63"/>
      <c r="AC374" s="63"/>
      <c r="AD374" s="63"/>
      <c r="AE374" s="63"/>
      <c r="AF374" s="65"/>
      <c r="AG374" s="63"/>
      <c r="AH374" s="63"/>
      <c r="AI374" s="63"/>
      <c r="AJ374" s="63"/>
      <c r="AK374" s="63"/>
      <c r="AL374" s="63"/>
      <c r="AM374" s="63"/>
    </row>
    <row r="375" spans="1:39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5"/>
      <c r="Y375" s="63"/>
      <c r="Z375" s="63"/>
      <c r="AA375" s="63"/>
      <c r="AB375" s="63"/>
      <c r="AC375" s="63"/>
      <c r="AD375" s="63"/>
      <c r="AE375" s="63"/>
      <c r="AF375" s="65"/>
      <c r="AG375" s="63"/>
      <c r="AH375" s="63"/>
      <c r="AI375" s="63"/>
      <c r="AJ375" s="63"/>
      <c r="AK375" s="63"/>
      <c r="AL375" s="63"/>
      <c r="AM375" s="63"/>
    </row>
    <row r="376" spans="1:39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5"/>
      <c r="Y376" s="63"/>
      <c r="Z376" s="63"/>
      <c r="AA376" s="63"/>
      <c r="AB376" s="63"/>
      <c r="AC376" s="63"/>
      <c r="AD376" s="63"/>
      <c r="AE376" s="63"/>
      <c r="AF376" s="65"/>
      <c r="AG376" s="63"/>
      <c r="AH376" s="63"/>
      <c r="AI376" s="63"/>
      <c r="AJ376" s="63"/>
      <c r="AK376" s="63"/>
      <c r="AL376" s="63"/>
      <c r="AM376" s="63"/>
    </row>
    <row r="377" spans="1:39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5"/>
      <c r="Y377" s="63"/>
      <c r="Z377" s="63"/>
      <c r="AA377" s="63"/>
      <c r="AB377" s="63"/>
      <c r="AC377" s="63"/>
      <c r="AD377" s="63"/>
      <c r="AE377" s="63"/>
      <c r="AF377" s="65"/>
      <c r="AG377" s="63"/>
      <c r="AH377" s="63"/>
      <c r="AI377" s="63"/>
      <c r="AJ377" s="63"/>
      <c r="AK377" s="63"/>
      <c r="AL377" s="63"/>
      <c r="AM377" s="63"/>
    </row>
    <row r="378" spans="1:39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5"/>
      <c r="Y378" s="63"/>
      <c r="Z378" s="63"/>
      <c r="AA378" s="63"/>
      <c r="AB378" s="63"/>
      <c r="AC378" s="63"/>
      <c r="AD378" s="63"/>
      <c r="AE378" s="63"/>
      <c r="AF378" s="65"/>
      <c r="AG378" s="63"/>
      <c r="AH378" s="63"/>
      <c r="AI378" s="63"/>
      <c r="AJ378" s="63"/>
      <c r="AK378" s="63"/>
      <c r="AL378" s="63"/>
      <c r="AM378" s="63"/>
    </row>
    <row r="379" spans="1:39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5"/>
      <c r="Y379" s="63"/>
      <c r="Z379" s="63"/>
      <c r="AA379" s="63"/>
      <c r="AB379" s="63"/>
      <c r="AC379" s="63"/>
      <c r="AD379" s="63"/>
      <c r="AE379" s="63"/>
      <c r="AF379" s="65"/>
      <c r="AG379" s="63"/>
      <c r="AH379" s="63"/>
      <c r="AI379" s="63"/>
      <c r="AJ379" s="63"/>
      <c r="AK379" s="63"/>
      <c r="AL379" s="63"/>
      <c r="AM379" s="63"/>
    </row>
    <row r="380" spans="1:39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5"/>
      <c r="Y380" s="63"/>
      <c r="Z380" s="63"/>
      <c r="AA380" s="63"/>
      <c r="AB380" s="63"/>
      <c r="AC380" s="63"/>
      <c r="AD380" s="63"/>
      <c r="AE380" s="63"/>
      <c r="AF380" s="65"/>
      <c r="AG380" s="63"/>
      <c r="AH380" s="63"/>
      <c r="AI380" s="63"/>
      <c r="AJ380" s="63"/>
      <c r="AK380" s="63"/>
      <c r="AL380" s="63"/>
      <c r="AM380" s="63"/>
    </row>
    <row r="381" spans="1:39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5"/>
      <c r="Y381" s="63"/>
      <c r="Z381" s="63"/>
      <c r="AA381" s="63"/>
      <c r="AB381" s="63"/>
      <c r="AC381" s="63"/>
      <c r="AD381" s="63"/>
      <c r="AE381" s="63"/>
      <c r="AF381" s="65"/>
      <c r="AG381" s="63"/>
      <c r="AH381" s="63"/>
      <c r="AI381" s="63"/>
      <c r="AJ381" s="63"/>
      <c r="AK381" s="63"/>
      <c r="AL381" s="63"/>
      <c r="AM381" s="63"/>
    </row>
    <row r="382" spans="1:39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5"/>
      <c r="Y382" s="63"/>
      <c r="Z382" s="63"/>
      <c r="AA382" s="63"/>
      <c r="AB382" s="63"/>
      <c r="AC382" s="63"/>
      <c r="AD382" s="63"/>
      <c r="AE382" s="63"/>
      <c r="AF382" s="65"/>
      <c r="AG382" s="63"/>
      <c r="AH382" s="63"/>
      <c r="AI382" s="63"/>
      <c r="AJ382" s="63"/>
      <c r="AK382" s="63"/>
      <c r="AL382" s="63"/>
      <c r="AM382" s="63"/>
    </row>
    <row r="383" spans="1:39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5"/>
      <c r="Y383" s="63"/>
      <c r="Z383" s="63"/>
      <c r="AA383" s="63"/>
      <c r="AB383" s="63"/>
      <c r="AC383" s="63"/>
      <c r="AD383" s="63"/>
      <c r="AE383" s="63"/>
      <c r="AF383" s="65"/>
      <c r="AG383" s="63"/>
      <c r="AH383" s="63"/>
      <c r="AI383" s="63"/>
      <c r="AJ383" s="63"/>
      <c r="AK383" s="63"/>
      <c r="AL383" s="63"/>
      <c r="AM383" s="63"/>
    </row>
    <row r="384" spans="1:39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5"/>
      <c r="Y384" s="63"/>
      <c r="Z384" s="63"/>
      <c r="AA384" s="63"/>
      <c r="AB384" s="63"/>
      <c r="AC384" s="63"/>
      <c r="AD384" s="63"/>
      <c r="AE384" s="63"/>
      <c r="AF384" s="65"/>
      <c r="AG384" s="63"/>
      <c r="AH384" s="63"/>
      <c r="AI384" s="63"/>
      <c r="AJ384" s="63"/>
      <c r="AK384" s="63"/>
      <c r="AL384" s="63"/>
      <c r="AM384" s="63"/>
    </row>
    <row r="385" spans="1:39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5"/>
      <c r="Y385" s="63"/>
      <c r="Z385" s="63"/>
      <c r="AA385" s="63"/>
      <c r="AB385" s="63"/>
      <c r="AC385" s="63"/>
      <c r="AD385" s="63"/>
      <c r="AE385" s="63"/>
      <c r="AF385" s="65"/>
      <c r="AG385" s="63"/>
      <c r="AH385" s="63"/>
      <c r="AI385" s="63"/>
      <c r="AJ385" s="63"/>
      <c r="AK385" s="63"/>
      <c r="AL385" s="63"/>
      <c r="AM385" s="63"/>
    </row>
    <row r="386" spans="1:39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5"/>
      <c r="Y386" s="63"/>
      <c r="Z386" s="63"/>
      <c r="AA386" s="63"/>
      <c r="AB386" s="63"/>
      <c r="AC386" s="63"/>
      <c r="AD386" s="63"/>
      <c r="AE386" s="63"/>
      <c r="AF386" s="65"/>
      <c r="AG386" s="63"/>
      <c r="AH386" s="63"/>
      <c r="AI386" s="63"/>
      <c r="AJ386" s="63"/>
      <c r="AK386" s="63"/>
      <c r="AL386" s="63"/>
      <c r="AM386" s="63"/>
    </row>
    <row r="387" spans="1:39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5"/>
      <c r="Y387" s="63"/>
      <c r="Z387" s="63"/>
      <c r="AA387" s="63"/>
      <c r="AB387" s="63"/>
      <c r="AC387" s="63"/>
      <c r="AD387" s="63"/>
      <c r="AE387" s="63"/>
      <c r="AF387" s="65"/>
      <c r="AG387" s="63"/>
      <c r="AH387" s="63"/>
      <c r="AI387" s="63"/>
      <c r="AJ387" s="63"/>
      <c r="AK387" s="63"/>
      <c r="AL387" s="63"/>
      <c r="AM387" s="63"/>
    </row>
    <row r="388" spans="1:39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5"/>
      <c r="Y388" s="63"/>
      <c r="Z388" s="63"/>
      <c r="AA388" s="63"/>
      <c r="AB388" s="63"/>
      <c r="AC388" s="63"/>
      <c r="AD388" s="63"/>
      <c r="AE388" s="63"/>
      <c r="AF388" s="65"/>
      <c r="AG388" s="63"/>
      <c r="AH388" s="63"/>
      <c r="AI388" s="63"/>
      <c r="AJ388" s="63"/>
      <c r="AK388" s="63"/>
      <c r="AL388" s="63"/>
      <c r="AM388" s="63"/>
    </row>
    <row r="389" spans="1:39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5"/>
      <c r="Y389" s="63"/>
      <c r="Z389" s="63"/>
      <c r="AA389" s="63"/>
      <c r="AB389" s="63"/>
      <c r="AC389" s="63"/>
      <c r="AD389" s="63"/>
      <c r="AE389" s="63"/>
      <c r="AF389" s="65"/>
      <c r="AG389" s="63"/>
      <c r="AH389" s="63"/>
      <c r="AI389" s="63"/>
      <c r="AJ389" s="63"/>
      <c r="AK389" s="63"/>
      <c r="AL389" s="63"/>
      <c r="AM389" s="63"/>
    </row>
    <row r="390" spans="1:39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5"/>
      <c r="Y390" s="63"/>
      <c r="Z390" s="63"/>
      <c r="AA390" s="63"/>
      <c r="AB390" s="63"/>
      <c r="AC390" s="63"/>
      <c r="AD390" s="63"/>
      <c r="AE390" s="63"/>
      <c r="AF390" s="65"/>
      <c r="AG390" s="63"/>
      <c r="AH390" s="63"/>
      <c r="AI390" s="63"/>
      <c r="AJ390" s="63"/>
      <c r="AK390" s="63"/>
      <c r="AL390" s="63"/>
      <c r="AM390" s="63"/>
    </row>
    <row r="391" spans="1:39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5"/>
      <c r="Y391" s="63"/>
      <c r="Z391" s="63"/>
      <c r="AA391" s="63"/>
      <c r="AB391" s="63"/>
      <c r="AC391" s="63"/>
      <c r="AD391" s="63"/>
      <c r="AE391" s="63"/>
      <c r="AF391" s="65"/>
      <c r="AG391" s="63"/>
      <c r="AH391" s="63"/>
      <c r="AI391" s="63"/>
      <c r="AJ391" s="63"/>
      <c r="AK391" s="63"/>
      <c r="AL391" s="63"/>
      <c r="AM391" s="63"/>
    </row>
    <row r="392" spans="1:39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5"/>
      <c r="Y392" s="63"/>
      <c r="Z392" s="63"/>
      <c r="AA392" s="63"/>
      <c r="AB392" s="63"/>
      <c r="AC392" s="63"/>
      <c r="AD392" s="63"/>
      <c r="AE392" s="63"/>
      <c r="AF392" s="65"/>
      <c r="AG392" s="63"/>
      <c r="AH392" s="63"/>
      <c r="AI392" s="63"/>
      <c r="AJ392" s="63"/>
      <c r="AK392" s="63"/>
      <c r="AL392" s="63"/>
      <c r="AM392" s="63"/>
    </row>
    <row r="393" spans="1:39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5"/>
      <c r="Y393" s="63"/>
      <c r="Z393" s="63"/>
      <c r="AA393" s="63"/>
      <c r="AB393" s="63"/>
      <c r="AC393" s="63"/>
      <c r="AD393" s="63"/>
      <c r="AE393" s="63"/>
      <c r="AF393" s="65"/>
      <c r="AG393" s="63"/>
      <c r="AH393" s="63"/>
      <c r="AI393" s="63"/>
      <c r="AJ393" s="63"/>
      <c r="AK393" s="63"/>
      <c r="AL393" s="63"/>
      <c r="AM393" s="63"/>
    </row>
    <row r="394" spans="1:39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5"/>
      <c r="Y394" s="63"/>
      <c r="Z394" s="63"/>
      <c r="AA394" s="63"/>
      <c r="AB394" s="63"/>
      <c r="AC394" s="63"/>
      <c r="AD394" s="63"/>
      <c r="AE394" s="63"/>
      <c r="AF394" s="65"/>
      <c r="AG394" s="63"/>
      <c r="AH394" s="63"/>
      <c r="AI394" s="63"/>
      <c r="AJ394" s="63"/>
      <c r="AK394" s="63"/>
      <c r="AL394" s="63"/>
      <c r="AM394" s="63"/>
    </row>
    <row r="395" spans="1:39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5"/>
      <c r="Y395" s="63"/>
      <c r="Z395" s="63"/>
      <c r="AA395" s="63"/>
      <c r="AB395" s="63"/>
      <c r="AC395" s="63"/>
      <c r="AD395" s="63"/>
      <c r="AE395" s="63"/>
      <c r="AF395" s="65"/>
      <c r="AG395" s="63"/>
      <c r="AH395" s="63"/>
      <c r="AI395" s="63"/>
      <c r="AJ395" s="63"/>
      <c r="AK395" s="63"/>
      <c r="AL395" s="63"/>
      <c r="AM395" s="63"/>
    </row>
    <row r="396" spans="1:39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5"/>
      <c r="Y396" s="63"/>
      <c r="Z396" s="63"/>
      <c r="AA396" s="63"/>
      <c r="AB396" s="63"/>
      <c r="AC396" s="63"/>
      <c r="AD396" s="63"/>
      <c r="AE396" s="63"/>
      <c r="AF396" s="65"/>
      <c r="AG396" s="63"/>
      <c r="AH396" s="63"/>
      <c r="AI396" s="63"/>
      <c r="AJ396" s="63"/>
      <c r="AK396" s="63"/>
      <c r="AL396" s="63"/>
      <c r="AM396" s="63"/>
    </row>
    <row r="397" spans="1:39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5"/>
      <c r="Y397" s="63"/>
      <c r="Z397" s="63"/>
      <c r="AA397" s="63"/>
      <c r="AB397" s="63"/>
      <c r="AC397" s="63"/>
      <c r="AD397" s="63"/>
      <c r="AE397" s="63"/>
      <c r="AF397" s="65"/>
      <c r="AG397" s="63"/>
      <c r="AH397" s="63"/>
      <c r="AI397" s="63"/>
      <c r="AJ397" s="63"/>
      <c r="AK397" s="63"/>
      <c r="AL397" s="63"/>
      <c r="AM397" s="63"/>
    </row>
    <row r="398" spans="1:39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5"/>
      <c r="Y398" s="63"/>
      <c r="Z398" s="63"/>
      <c r="AA398" s="63"/>
      <c r="AB398" s="63"/>
      <c r="AC398" s="63"/>
      <c r="AD398" s="63"/>
      <c r="AE398" s="63"/>
      <c r="AF398" s="65"/>
      <c r="AG398" s="63"/>
      <c r="AH398" s="63"/>
      <c r="AI398" s="63"/>
      <c r="AJ398" s="63"/>
      <c r="AK398" s="63"/>
      <c r="AL398" s="63"/>
      <c r="AM398" s="63"/>
    </row>
    <row r="399" spans="1:39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5"/>
      <c r="Y399" s="63"/>
      <c r="Z399" s="63"/>
      <c r="AA399" s="63"/>
      <c r="AB399" s="63"/>
      <c r="AC399" s="63"/>
      <c r="AD399" s="63"/>
      <c r="AE399" s="63"/>
      <c r="AF399" s="65"/>
      <c r="AG399" s="63"/>
      <c r="AH399" s="63"/>
      <c r="AI399" s="63"/>
      <c r="AJ399" s="63"/>
      <c r="AK399" s="63"/>
      <c r="AL399" s="63"/>
      <c r="AM399" s="63"/>
    </row>
    <row r="400" spans="1:39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5"/>
      <c r="Y400" s="63"/>
      <c r="Z400" s="63"/>
      <c r="AA400" s="63"/>
      <c r="AB400" s="63"/>
      <c r="AC400" s="63"/>
      <c r="AD400" s="63"/>
      <c r="AE400" s="63"/>
      <c r="AF400" s="65"/>
      <c r="AG400" s="63"/>
      <c r="AH400" s="63"/>
      <c r="AI400" s="63"/>
      <c r="AJ400" s="63"/>
      <c r="AK400" s="63"/>
      <c r="AL400" s="63"/>
      <c r="AM400" s="63"/>
    </row>
    <row r="401" spans="1:39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5"/>
      <c r="Y401" s="63"/>
      <c r="Z401" s="63"/>
      <c r="AA401" s="63"/>
      <c r="AB401" s="63"/>
      <c r="AC401" s="63"/>
      <c r="AD401" s="63"/>
      <c r="AE401" s="63"/>
      <c r="AF401" s="65"/>
      <c r="AG401" s="63"/>
      <c r="AH401" s="63"/>
      <c r="AI401" s="63"/>
      <c r="AJ401" s="63"/>
      <c r="AK401" s="63"/>
      <c r="AL401" s="63"/>
      <c r="AM401" s="63"/>
    </row>
    <row r="402" spans="1:39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5"/>
      <c r="Y402" s="63"/>
      <c r="Z402" s="63"/>
      <c r="AA402" s="63"/>
      <c r="AB402" s="63"/>
      <c r="AC402" s="63"/>
      <c r="AD402" s="63"/>
      <c r="AE402" s="63"/>
      <c r="AF402" s="65"/>
      <c r="AG402" s="63"/>
      <c r="AH402" s="63"/>
      <c r="AI402" s="63"/>
      <c r="AJ402" s="63"/>
      <c r="AK402" s="63"/>
      <c r="AL402" s="63"/>
      <c r="AM402" s="63"/>
    </row>
    <row r="403" spans="1:39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5"/>
      <c r="Y403" s="63"/>
      <c r="Z403" s="63"/>
      <c r="AA403" s="63"/>
      <c r="AB403" s="63"/>
      <c r="AC403" s="63"/>
      <c r="AD403" s="63"/>
      <c r="AE403" s="63"/>
      <c r="AF403" s="65"/>
      <c r="AG403" s="63"/>
      <c r="AH403" s="63"/>
      <c r="AI403" s="63"/>
      <c r="AJ403" s="63"/>
      <c r="AK403" s="63"/>
      <c r="AL403" s="63"/>
      <c r="AM403" s="63"/>
    </row>
    <row r="404" spans="1:39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5"/>
      <c r="Y404" s="63"/>
      <c r="Z404" s="63"/>
      <c r="AA404" s="63"/>
      <c r="AB404" s="63"/>
      <c r="AC404" s="63"/>
      <c r="AD404" s="63"/>
      <c r="AE404" s="63"/>
      <c r="AF404" s="65"/>
      <c r="AG404" s="63"/>
      <c r="AH404" s="63"/>
      <c r="AI404" s="63"/>
      <c r="AJ404" s="63"/>
      <c r="AK404" s="63"/>
      <c r="AL404" s="63"/>
      <c r="AM404" s="63"/>
    </row>
    <row r="405" spans="1:39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5"/>
      <c r="Y405" s="63"/>
      <c r="Z405" s="63"/>
      <c r="AA405" s="63"/>
      <c r="AB405" s="63"/>
      <c r="AC405" s="63"/>
      <c r="AD405" s="63"/>
      <c r="AE405" s="63"/>
      <c r="AF405" s="65"/>
      <c r="AG405" s="63"/>
      <c r="AH405" s="63"/>
      <c r="AI405" s="63"/>
      <c r="AJ405" s="63"/>
      <c r="AK405" s="63"/>
      <c r="AL405" s="63"/>
      <c r="AM405" s="63"/>
    </row>
    <row r="406" spans="1:39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5"/>
      <c r="Y406" s="63"/>
      <c r="Z406" s="63"/>
      <c r="AA406" s="63"/>
      <c r="AB406" s="63"/>
      <c r="AC406" s="63"/>
      <c r="AD406" s="63"/>
      <c r="AE406" s="63"/>
      <c r="AF406" s="65"/>
      <c r="AG406" s="63"/>
      <c r="AH406" s="63"/>
      <c r="AI406" s="63"/>
      <c r="AJ406" s="63"/>
      <c r="AK406" s="63"/>
      <c r="AL406" s="63"/>
      <c r="AM406" s="63"/>
    </row>
    <row r="407" spans="1:39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5"/>
      <c r="Y407" s="63"/>
      <c r="Z407" s="63"/>
      <c r="AA407" s="63"/>
      <c r="AB407" s="63"/>
      <c r="AC407" s="63"/>
      <c r="AD407" s="63"/>
      <c r="AE407" s="63"/>
      <c r="AF407" s="65"/>
      <c r="AG407" s="63"/>
      <c r="AH407" s="63"/>
      <c r="AI407" s="63"/>
      <c r="AJ407" s="63"/>
      <c r="AK407" s="63"/>
      <c r="AL407" s="63"/>
      <c r="AM407" s="63"/>
    </row>
    <row r="408" spans="1:39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5"/>
      <c r="Y408" s="63"/>
      <c r="Z408" s="63"/>
      <c r="AA408" s="63"/>
      <c r="AB408" s="63"/>
      <c r="AC408" s="63"/>
      <c r="AD408" s="63"/>
      <c r="AE408" s="63"/>
      <c r="AF408" s="65"/>
      <c r="AG408" s="63"/>
      <c r="AH408" s="63"/>
      <c r="AI408" s="63"/>
      <c r="AJ408" s="63"/>
      <c r="AK408" s="63"/>
      <c r="AL408" s="63"/>
      <c r="AM408" s="63"/>
    </row>
    <row r="409" spans="1:39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5"/>
      <c r="Y409" s="63"/>
      <c r="Z409" s="63"/>
      <c r="AA409" s="63"/>
      <c r="AB409" s="63"/>
      <c r="AC409" s="63"/>
      <c r="AD409" s="63"/>
      <c r="AE409" s="63"/>
      <c r="AF409" s="65"/>
      <c r="AG409" s="63"/>
      <c r="AH409" s="63"/>
      <c r="AI409" s="63"/>
      <c r="AJ409" s="63"/>
      <c r="AK409" s="63"/>
      <c r="AL409" s="63"/>
      <c r="AM409" s="63"/>
    </row>
    <row r="410" spans="1:39" ht="15.75" customHeight="1"/>
    <row r="411" spans="1:39" ht="15.75" customHeight="1"/>
    <row r="412" spans="1:39" ht="15.75" customHeight="1"/>
    <row r="413" spans="1:39" ht="15.75" customHeight="1"/>
    <row r="414" spans="1:39" ht="15.75" customHeight="1"/>
    <row r="415" spans="1:39" ht="15.75" customHeight="1"/>
    <row r="416" spans="1:39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rd9rgysv5FcJ82y38pjee2hHThsibnjusKTZNy1SI/wKV3/dfxi0pgxJoXmiTDxYnJ2/uRrFiBOdVPCOi98Oww==" saltValue="GVhStDLhd/xPhmARqozL+w==" spinCount="100000" sheet="1" objects="1" scenarios="1"/>
  <autoFilter ref="C1:C409" xr:uid="{00000000-0009-0000-0000-000001000000}"/>
  <mergeCells count="19">
    <mergeCell ref="Q3:Q4"/>
    <mergeCell ref="G3:H3"/>
    <mergeCell ref="I3:I4"/>
    <mergeCell ref="A205:B205"/>
    <mergeCell ref="J3:J4"/>
    <mergeCell ref="K3:K4"/>
    <mergeCell ref="R3:R4"/>
    <mergeCell ref="A2:A4"/>
    <mergeCell ref="B2:B4"/>
    <mergeCell ref="D2:K2"/>
    <mergeCell ref="L2:S2"/>
    <mergeCell ref="D3:D4"/>
    <mergeCell ref="E3:E4"/>
    <mergeCell ref="F3:F4"/>
    <mergeCell ref="S3:S4"/>
    <mergeCell ref="L3:L4"/>
    <mergeCell ref="M3:M4"/>
    <mergeCell ref="N3:N4"/>
    <mergeCell ref="O3:P3"/>
  </mergeCells>
  <pageMargins left="0.25" right="0.25" top="0.75" bottom="0.75" header="0" footer="0"/>
  <pageSetup paperSize="8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68"/>
  <sheetViews>
    <sheetView workbookViewId="0">
      <selection activeCell="F17" sqref="F17"/>
    </sheetView>
  </sheetViews>
  <sheetFormatPr defaultColWidth="12.7109375" defaultRowHeight="15" customHeight="1"/>
  <cols>
    <col min="1" max="1" width="7.7109375" customWidth="1"/>
    <col min="2" max="2" width="40" customWidth="1"/>
    <col min="3" max="3" width="12.28515625" customWidth="1"/>
    <col min="4" max="4" width="10.7109375" customWidth="1"/>
    <col min="5" max="5" width="23.28515625" customWidth="1"/>
    <col min="6" max="6" width="16.7109375" customWidth="1"/>
    <col min="7" max="7" width="19.140625" customWidth="1"/>
    <col min="8" max="8" width="11.28515625" customWidth="1"/>
    <col min="9" max="9" width="12" customWidth="1"/>
    <col min="10" max="11" width="11.7109375" customWidth="1"/>
    <col min="12" max="12" width="12.42578125" customWidth="1"/>
    <col min="13" max="13" width="13.42578125" customWidth="1"/>
    <col min="14" max="14" width="12.42578125" customWidth="1"/>
    <col min="15" max="15" width="15.42578125" customWidth="1"/>
    <col min="16" max="16" width="11.28515625" customWidth="1"/>
    <col min="17" max="17" width="12" customWidth="1"/>
    <col min="18" max="18" width="12.85546875" customWidth="1"/>
    <col min="19" max="19" width="14.140625" customWidth="1"/>
    <col min="20" max="20" width="13.85546875" customWidth="1"/>
    <col min="21" max="21" width="13.42578125" customWidth="1"/>
    <col min="22" max="22" width="12.42578125" customWidth="1"/>
    <col min="23" max="23" width="15.42578125" customWidth="1"/>
    <col min="24" max="24" width="7" customWidth="1"/>
    <col min="25" max="25" width="19" customWidth="1"/>
    <col min="26" max="26" width="7" customWidth="1"/>
  </cols>
  <sheetData>
    <row r="1" spans="1:26" ht="26.25" customHeight="1">
      <c r="A1" s="155" t="s">
        <v>588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ht="26.25" customHeight="1">
      <c r="A2" s="149" t="s">
        <v>589</v>
      </c>
      <c r="B2" s="149" t="s">
        <v>590</v>
      </c>
      <c r="C2" s="149" t="s">
        <v>591</v>
      </c>
      <c r="D2" s="149" t="s">
        <v>592</v>
      </c>
      <c r="E2" s="149" t="s">
        <v>593</v>
      </c>
      <c r="F2" s="149" t="s">
        <v>594</v>
      </c>
      <c r="G2" s="149" t="s">
        <v>595</v>
      </c>
      <c r="H2" s="152" t="s">
        <v>596</v>
      </c>
      <c r="I2" s="153"/>
      <c r="J2" s="153"/>
      <c r="K2" s="153"/>
      <c r="L2" s="153"/>
      <c r="M2" s="153"/>
      <c r="N2" s="153"/>
      <c r="O2" s="154"/>
      <c r="P2" s="152" t="s">
        <v>597</v>
      </c>
      <c r="Q2" s="153"/>
      <c r="R2" s="153"/>
      <c r="S2" s="153"/>
      <c r="T2" s="153"/>
      <c r="U2" s="153"/>
      <c r="V2" s="153"/>
      <c r="W2" s="154"/>
      <c r="X2" s="77"/>
      <c r="Y2" s="78"/>
      <c r="Z2" s="77"/>
    </row>
    <row r="3" spans="1:26" ht="26.25" customHeight="1">
      <c r="A3" s="150"/>
      <c r="B3" s="150"/>
      <c r="C3" s="150"/>
      <c r="D3" s="150"/>
      <c r="E3" s="150"/>
      <c r="F3" s="150"/>
      <c r="G3" s="150"/>
      <c r="H3" s="159" t="s">
        <v>554</v>
      </c>
      <c r="I3" s="146" t="s">
        <v>555</v>
      </c>
      <c r="J3" s="146" t="s">
        <v>556</v>
      </c>
      <c r="K3" s="148" t="s">
        <v>598</v>
      </c>
      <c r="L3" s="134"/>
      <c r="M3" s="146" t="s">
        <v>558</v>
      </c>
      <c r="N3" s="146" t="s">
        <v>599</v>
      </c>
      <c r="O3" s="157" t="s">
        <v>600</v>
      </c>
      <c r="P3" s="159" t="s">
        <v>554</v>
      </c>
      <c r="Q3" s="146" t="s">
        <v>555</v>
      </c>
      <c r="R3" s="146" t="s">
        <v>556</v>
      </c>
      <c r="S3" s="148" t="s">
        <v>598</v>
      </c>
      <c r="T3" s="134"/>
      <c r="U3" s="146" t="s">
        <v>558</v>
      </c>
      <c r="V3" s="146" t="s">
        <v>599</v>
      </c>
      <c r="W3" s="157" t="s">
        <v>600</v>
      </c>
      <c r="X3" s="77"/>
      <c r="Y3" s="78"/>
      <c r="Z3" s="77"/>
    </row>
    <row r="4" spans="1:26" ht="26.25" customHeight="1" thickBot="1">
      <c r="A4" s="151"/>
      <c r="B4" s="151"/>
      <c r="C4" s="151"/>
      <c r="D4" s="151"/>
      <c r="E4" s="151"/>
      <c r="F4" s="151"/>
      <c r="G4" s="151"/>
      <c r="H4" s="160"/>
      <c r="I4" s="147"/>
      <c r="J4" s="147"/>
      <c r="K4" s="79" t="s">
        <v>601</v>
      </c>
      <c r="L4" s="79" t="s">
        <v>602</v>
      </c>
      <c r="M4" s="147"/>
      <c r="N4" s="147"/>
      <c r="O4" s="158"/>
      <c r="P4" s="160"/>
      <c r="Q4" s="147"/>
      <c r="R4" s="147"/>
      <c r="S4" s="79" t="s">
        <v>601</v>
      </c>
      <c r="T4" s="79" t="s">
        <v>602</v>
      </c>
      <c r="U4" s="147"/>
      <c r="V4" s="147"/>
      <c r="W4" s="158"/>
      <c r="X4" s="77"/>
      <c r="Y4" s="80" t="s">
        <v>603</v>
      </c>
      <c r="Z4" s="77"/>
    </row>
    <row r="5" spans="1:26" s="120" customFormat="1" ht="48" customHeight="1">
      <c r="A5" s="102" t="s">
        <v>604</v>
      </c>
      <c r="B5" s="103" t="s">
        <v>605</v>
      </c>
      <c r="C5" s="104" t="s">
        <v>350</v>
      </c>
      <c r="D5" s="105">
        <v>2</v>
      </c>
      <c r="E5" s="105" t="s">
        <v>55</v>
      </c>
      <c r="F5" s="106">
        <f t="shared" ref="F5:F7" si="0">W5</f>
        <v>7964471.0099999998</v>
      </c>
      <c r="G5" s="105" t="s">
        <v>55</v>
      </c>
      <c r="H5" s="107">
        <v>0</v>
      </c>
      <c r="I5" s="108">
        <v>0</v>
      </c>
      <c r="J5" s="108">
        <v>0</v>
      </c>
      <c r="K5" s="108">
        <v>0</v>
      </c>
      <c r="L5" s="109">
        <v>0</v>
      </c>
      <c r="M5" s="110">
        <v>0</v>
      </c>
      <c r="N5" s="110">
        <v>0</v>
      </c>
      <c r="O5" s="111">
        <f t="shared" ref="O5:O7" si="1">SUM(H5+I5+J5+K5+M5+N5)</f>
        <v>0</v>
      </c>
      <c r="P5" s="107">
        <f>('Izvori sredstava_22-27_pomoćno_'!D123+'Izvori sredstava_22-27_pomoćno_'!L123+'Izvori sredstava_22-27_pomoćno_'!T123+'Izvori sredstava_22-27_pomoćno_'!AB123+'Izvori sredstava_22-27_pomoćno_'!AJ123+'Izvori sredstava_22-27_pomoćno_'!AR123)</f>
        <v>0</v>
      </c>
      <c r="Q5" s="107">
        <f>('Izvori sredstava_22-27_pomoćno_'!E123+'Izvori sredstava_22-27_pomoćno_'!M123+'Izvori sredstava_22-27_pomoćno_'!U123+'Izvori sredstava_22-27_pomoćno_'!AC123+'Izvori sredstava_22-27_pomoćno_'!AK123+'Izvori sredstava_22-27_pomoćno_'!AS123)</f>
        <v>0</v>
      </c>
      <c r="R5" s="107">
        <f>('Izvori sredstava_22-27_pomoćno_'!F123+'Izvori sredstava_22-27_pomoćno_'!N123+'Izvori sredstava_22-27_pomoćno_'!V123+'Izvori sredstava_22-27_pomoćno_'!AD123+'Izvori sredstava_22-27_pomoćno_'!AL123+'Izvori sredstava_22-27_pomoćno_'!AT123)</f>
        <v>1194670.6499999999</v>
      </c>
      <c r="S5" s="107">
        <f>('Izvori sredstava_22-27_pomoćno_'!G123+'Izvori sredstava_22-27_pomoćno_'!O123+'Izvori sredstava_22-27_pomoćno_'!W123+'Izvori sredstava_22-27_pomoćno_'!AE123+'Izvori sredstava_22-27_pomoćno_'!AM123+'Izvori sredstava_22-27_pomoćno_'!AU123)</f>
        <v>6769800.3600000003</v>
      </c>
      <c r="T5" s="107">
        <f>('Izvori sredstava_22-27_pomoćno_'!H123+'Izvori sredstava_22-27_pomoćno_'!P123+'Izvori sredstava_22-27_pomoćno_'!X123+'Izvori sredstava_22-27_pomoćno_'!AF123+'Izvori sredstava_22-27_pomoćno_'!AN123+'Izvori sredstava_22-27_pomoćno_'!AV123)</f>
        <v>6769800.3600000003</v>
      </c>
      <c r="U5" s="107">
        <f>('Izvori sredstava_22-27_pomoćno_'!I123+'Izvori sredstava_22-27_pomoćno_'!Q123+'Izvori sredstava_22-27_pomoćno_'!Y123+'Izvori sredstava_22-27_pomoćno_'!AG123+'Izvori sredstava_22-27_pomoćno_'!AO123+'Izvori sredstava_22-27_pomoćno_'!AW123)</f>
        <v>0</v>
      </c>
      <c r="V5" s="107">
        <f>('Izvori sredstava_22-27_pomoćno_'!J123+'Izvori sredstava_22-27_pomoćno_'!R123+'Izvori sredstava_22-27_pomoćno_'!Z123+'Izvori sredstava_22-27_pomoćno_'!AH123+'Izvori sredstava_22-27_pomoćno_'!AP123+'Izvori sredstava_22-27_pomoćno_'!AX123)</f>
        <v>0</v>
      </c>
      <c r="W5" s="111">
        <f t="shared" ref="W5:W7" si="2">SUM(P5+Q5+R5+S5+U5+V5)</f>
        <v>7964471.0099999998</v>
      </c>
      <c r="X5" s="118"/>
      <c r="Y5" s="119">
        <f t="shared" ref="Y5:Y7" si="3">T5/W5</f>
        <v>0.85000000018833655</v>
      </c>
      <c r="Z5" s="118"/>
    </row>
    <row r="6" spans="1:26" s="120" customFormat="1" ht="48" customHeight="1">
      <c r="A6" s="102" t="s">
        <v>606</v>
      </c>
      <c r="B6" s="103" t="s">
        <v>607</v>
      </c>
      <c r="C6" s="105" t="s">
        <v>152</v>
      </c>
      <c r="D6" s="105">
        <v>1</v>
      </c>
      <c r="E6" s="105" t="s">
        <v>608</v>
      </c>
      <c r="F6" s="106">
        <f t="shared" si="0"/>
        <v>2650000</v>
      </c>
      <c r="G6" s="105" t="s">
        <v>609</v>
      </c>
      <c r="H6" s="107">
        <v>0</v>
      </c>
      <c r="I6" s="108">
        <v>0</v>
      </c>
      <c r="J6" s="108">
        <v>0</v>
      </c>
      <c r="K6" s="108">
        <v>0</v>
      </c>
      <c r="L6" s="109">
        <v>0</v>
      </c>
      <c r="M6" s="110">
        <v>0</v>
      </c>
      <c r="N6" s="110">
        <v>0</v>
      </c>
      <c r="O6" s="111">
        <f t="shared" si="1"/>
        <v>0</v>
      </c>
      <c r="P6" s="107">
        <f>'Izvori sredstava_22-27_pomoćno_'!D42+'Izvori sredstava_22-27_pomoćno_'!L42+'Izvori sredstava_22-27_pomoćno_'!T42+'Izvori sredstava_22-27_pomoćno_'!AB42+'Izvori sredstava_22-27_pomoćno_'!AJ42+'Izvori sredstava_22-27_pomoćno_'!AR42</f>
        <v>0</v>
      </c>
      <c r="Q6" s="107">
        <f>'Izvori sredstava_22-27_pomoćno_'!E42+'Izvori sredstava_22-27_pomoćno_'!M42+'Izvori sredstava_22-27_pomoćno_'!U42+'Izvori sredstava_22-27_pomoćno_'!AC42+'Izvori sredstava_22-27_pomoćno_'!AK42+'Izvori sredstava_22-27_pomoćno_'!AS42</f>
        <v>0</v>
      </c>
      <c r="R6" s="107">
        <f>'Izvori sredstava_22-27_pomoćno_'!F42+'Izvori sredstava_22-27_pomoćno_'!N42+'Izvori sredstava_22-27_pomoćno_'!V42+'Izvori sredstava_22-27_pomoćno_'!AD42+'Izvori sredstava_22-27_pomoćno_'!AL42+'Izvori sredstava_22-27_pomoćno_'!AT42</f>
        <v>397500</v>
      </c>
      <c r="S6" s="107">
        <f>'Izvori sredstava_22-27_pomoćno_'!G42+'Izvori sredstava_22-27_pomoćno_'!O42+'Izvori sredstava_22-27_pomoćno_'!W42+'Izvori sredstava_22-27_pomoćno_'!AE42+'Izvori sredstava_22-27_pomoćno_'!AM42+'Izvori sredstava_22-27_pomoćno_'!AU42</f>
        <v>2252500</v>
      </c>
      <c r="T6" s="107">
        <f>'Izvori sredstava_22-27_pomoćno_'!H42+'Izvori sredstava_22-27_pomoćno_'!P42+'Izvori sredstava_22-27_pomoćno_'!X42+'Izvori sredstava_22-27_pomoćno_'!AF42+'Izvori sredstava_22-27_pomoćno_'!AN42+'Izvori sredstava_22-27_pomoćno_'!AV42</f>
        <v>2252500</v>
      </c>
      <c r="U6" s="107">
        <f>'Izvori sredstava_22-27_pomoćno_'!I42+'Izvori sredstava_22-27_pomoćno_'!Q42+'Izvori sredstava_22-27_pomoćno_'!Y42+'Izvori sredstava_22-27_pomoćno_'!AG42+'Izvori sredstava_22-27_pomoćno_'!AO42+'Izvori sredstava_22-27_pomoćno_'!AW42</f>
        <v>0</v>
      </c>
      <c r="V6" s="107">
        <f>'Izvori sredstava_22-27_pomoćno_'!J42+'Izvori sredstava_22-27_pomoćno_'!R42+'Izvori sredstava_22-27_pomoćno_'!Z42+'Izvori sredstava_22-27_pomoćno_'!AH42+'Izvori sredstava_22-27_pomoćno_'!AP42+'Izvori sredstava_22-27_pomoćno_'!AX42</f>
        <v>0</v>
      </c>
      <c r="W6" s="111">
        <f t="shared" si="2"/>
        <v>2650000</v>
      </c>
      <c r="X6" s="118"/>
      <c r="Y6" s="119">
        <f t="shared" si="3"/>
        <v>0.85</v>
      </c>
      <c r="Z6" s="118"/>
    </row>
    <row r="7" spans="1:26" s="120" customFormat="1" ht="42.6" customHeight="1">
      <c r="A7" s="102" t="s">
        <v>610</v>
      </c>
      <c r="B7" s="112" t="s">
        <v>611</v>
      </c>
      <c r="C7" s="113" t="s">
        <v>350</v>
      </c>
      <c r="D7" s="114">
        <v>3</v>
      </c>
      <c r="E7" s="115" t="s">
        <v>612</v>
      </c>
      <c r="F7" s="106">
        <f t="shared" si="0"/>
        <v>6000000</v>
      </c>
      <c r="G7" s="115" t="s">
        <v>55</v>
      </c>
      <c r="H7" s="116">
        <v>0</v>
      </c>
      <c r="I7" s="116">
        <v>0</v>
      </c>
      <c r="J7" s="116">
        <v>0</v>
      </c>
      <c r="K7" s="116">
        <v>0</v>
      </c>
      <c r="L7" s="117">
        <v>0</v>
      </c>
      <c r="M7" s="116">
        <v>0</v>
      </c>
      <c r="N7" s="116">
        <v>0</v>
      </c>
      <c r="O7" s="111">
        <f t="shared" si="1"/>
        <v>0</v>
      </c>
      <c r="P7" s="116">
        <f>'Izvori sredstava_22-27_pomoćno_'!D127+'Izvori sredstava_22-27_pomoćno_'!L127+'Izvori sredstava_22-27_pomoćno_'!T127+'Izvori sredstava_22-27_pomoćno_'!AB127+'Izvori sredstava_22-27_pomoćno_'!AJ127+'Izvori sredstava_22-27_pomoćno_'!AR127</f>
        <v>0</v>
      </c>
      <c r="Q7" s="116">
        <f>'Izvori sredstava_22-27_pomoćno_'!E127+'Izvori sredstava_22-27_pomoćno_'!M127+'Izvori sredstava_22-27_pomoćno_'!U127+'Izvori sredstava_22-27_pomoćno_'!AC127+'Izvori sredstava_22-27_pomoćno_'!AK127+'Izvori sredstava_22-27_pomoćno_'!AS127</f>
        <v>0</v>
      </c>
      <c r="R7" s="116">
        <f>'Izvori sredstava_22-27_pomoćno_'!F127+'Izvori sredstava_22-27_pomoćno_'!N127+'Izvori sredstava_22-27_pomoćno_'!V127+'Izvori sredstava_22-27_pomoćno_'!AD127+'Izvori sredstava_22-27_pomoćno_'!AL127+'Izvori sredstava_22-27_pomoćno_'!AT127</f>
        <v>900000</v>
      </c>
      <c r="S7" s="116">
        <f>'Izvori sredstava_22-27_pomoćno_'!G127+'Izvori sredstava_22-27_pomoćno_'!O127+'Izvori sredstava_22-27_pomoćno_'!W127+'Izvori sredstava_22-27_pomoćno_'!AE127+'Izvori sredstava_22-27_pomoćno_'!AM127+'Izvori sredstava_22-27_pomoćno_'!AU127</f>
        <v>5100000</v>
      </c>
      <c r="T7" s="116">
        <f>'Izvori sredstava_22-27_pomoćno_'!H127+'Izvori sredstava_22-27_pomoćno_'!P127+'Izvori sredstava_22-27_pomoćno_'!X127+'Izvori sredstava_22-27_pomoćno_'!AF127+'Izvori sredstava_22-27_pomoćno_'!AN127+'Izvori sredstava_22-27_pomoćno_'!AV127</f>
        <v>5100000</v>
      </c>
      <c r="U7" s="116">
        <f>'Izvori sredstava_22-27_pomoćno_'!I127+'Izvori sredstava_22-27_pomoćno_'!Q127+'Izvori sredstava_22-27_pomoćno_'!Y127+'Izvori sredstava_22-27_pomoćno_'!AG127+'Izvori sredstava_22-27_pomoćno_'!AO127+'Izvori sredstava_22-27_pomoćno_'!AW127</f>
        <v>0</v>
      </c>
      <c r="V7" s="116">
        <f>'Izvori sredstava_22-27_pomoćno_'!J127+'Izvori sredstava_22-27_pomoćno_'!R127+'Izvori sredstava_22-27_pomoćno_'!Z127+'Izvori sredstava_22-27_pomoćno_'!AH127+'Izvori sredstava_22-27_pomoćno_'!AP127+'Izvori sredstava_22-27_pomoćno_'!AX127</f>
        <v>0</v>
      </c>
      <c r="W7" s="111">
        <f t="shared" si="2"/>
        <v>6000000</v>
      </c>
      <c r="X7" s="118"/>
      <c r="Y7" s="119">
        <f t="shared" si="3"/>
        <v>0.85</v>
      </c>
      <c r="Z7" s="118"/>
    </row>
    <row r="8" spans="1:26" ht="26.25" customHeight="1" thickBot="1">
      <c r="A8" s="81" t="s">
        <v>601</v>
      </c>
      <c r="B8" s="82"/>
      <c r="C8" s="83"/>
      <c r="D8" s="83"/>
      <c r="E8" s="83"/>
      <c r="F8" s="84">
        <f>SUM(F2:F7)</f>
        <v>16614471.01</v>
      </c>
      <c r="G8" s="83"/>
      <c r="H8" s="85">
        <f t="shared" ref="H8:W8" si="4">SUM(H5:H7)</f>
        <v>0</v>
      </c>
      <c r="I8" s="85">
        <f t="shared" si="4"/>
        <v>0</v>
      </c>
      <c r="J8" s="85">
        <f t="shared" si="4"/>
        <v>0</v>
      </c>
      <c r="K8" s="85">
        <f t="shared" si="4"/>
        <v>0</v>
      </c>
      <c r="L8" s="85">
        <f t="shared" si="4"/>
        <v>0</v>
      </c>
      <c r="M8" s="85">
        <f t="shared" si="4"/>
        <v>0</v>
      </c>
      <c r="N8" s="85">
        <f t="shared" si="4"/>
        <v>0</v>
      </c>
      <c r="O8" s="85">
        <f t="shared" si="4"/>
        <v>0</v>
      </c>
      <c r="P8" s="84">
        <f t="shared" si="4"/>
        <v>0</v>
      </c>
      <c r="Q8" s="84">
        <f t="shared" si="4"/>
        <v>0</v>
      </c>
      <c r="R8" s="84">
        <f t="shared" si="4"/>
        <v>2492170.65</v>
      </c>
      <c r="S8" s="84">
        <f t="shared" si="4"/>
        <v>14122300.359999999</v>
      </c>
      <c r="T8" s="84">
        <f t="shared" si="4"/>
        <v>14122300.359999999</v>
      </c>
      <c r="U8" s="84">
        <f t="shared" si="4"/>
        <v>0</v>
      </c>
      <c r="V8" s="84">
        <f t="shared" si="4"/>
        <v>0</v>
      </c>
      <c r="W8" s="84">
        <f t="shared" si="4"/>
        <v>16614471.01</v>
      </c>
      <c r="X8" s="86"/>
      <c r="Y8" s="87"/>
      <c r="Z8" s="86"/>
    </row>
    <row r="9" spans="1:26" ht="12.75" customHeight="1">
      <c r="A9" s="77"/>
      <c r="B9" s="86" t="s">
        <v>613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7"/>
    </row>
    <row r="10" spans="1:26" ht="12.75" customHeight="1">
      <c r="A10" s="77"/>
      <c r="B10" s="77" t="s">
        <v>614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</row>
    <row r="11" spans="1:26" ht="12.75" customHeight="1">
      <c r="A11" s="77"/>
      <c r="B11" s="86" t="s">
        <v>615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8"/>
      <c r="Z11" s="77"/>
    </row>
    <row r="12" spans="1:26" ht="12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</row>
    <row r="13" spans="1:26" ht="12.75" customHeight="1">
      <c r="A13" s="77"/>
      <c r="B13" s="8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8"/>
      <c r="Z13" s="77"/>
    </row>
    <row r="14" spans="1:26" ht="12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</row>
    <row r="15" spans="1:26" ht="13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</row>
    <row r="16" spans="1:26" ht="12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</row>
    <row r="17" spans="1:26" ht="12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</row>
    <row r="18" spans="1:26" ht="12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ht="12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  <row r="20" spans="1:26" ht="12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</row>
    <row r="21" spans="1:26" ht="12.7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</row>
    <row r="22" spans="1:26" ht="12.7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12.75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</row>
    <row r="24" spans="1:26" ht="12.75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</row>
    <row r="25" spans="1:26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</row>
    <row r="26" spans="1:26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  <row r="27" spans="1:26" ht="12.7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ht="12.7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12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0" spans="1:26" ht="12.7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  <row r="31" spans="1:26" ht="12.75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</row>
    <row r="32" spans="1:26" ht="12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</row>
    <row r="33" spans="1:26" ht="12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</row>
    <row r="34" spans="1:26" ht="12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6" ht="12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1:26" ht="12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ht="12.7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ht="12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ht="12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0" spans="1:26" ht="12.7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</row>
    <row r="41" spans="1:26" ht="12.7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12.7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1:26" ht="12.7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26" ht="12.7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12.7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26" ht="12.7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26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ht="12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ht="12.75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ht="12.7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ht="12.7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ht="12.7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ht="12.75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ht="12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ht="12.7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ht="12.75" customHeight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ht="12.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ht="12.75" customHeight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ht="12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ht="12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ht="12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7"/>
    </row>
    <row r="63" spans="1:26" ht="12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7"/>
    </row>
    <row r="64" spans="1:26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7"/>
    </row>
    <row r="65" spans="1:26" ht="12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7"/>
    </row>
    <row r="66" spans="1:26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7"/>
    </row>
    <row r="67" spans="1:26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7"/>
    </row>
    <row r="68" spans="1:26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8"/>
      <c r="Z68" s="77"/>
    </row>
    <row r="69" spans="1:26" ht="12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7"/>
    </row>
    <row r="70" spans="1:26" ht="12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7"/>
    </row>
    <row r="71" spans="1:26" ht="12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7"/>
    </row>
    <row r="72" spans="1:26" ht="12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77"/>
    </row>
    <row r="73" spans="1:26" ht="12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77"/>
    </row>
    <row r="74" spans="1:26" ht="12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77"/>
    </row>
    <row r="75" spans="1:26" ht="12.7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77"/>
    </row>
    <row r="76" spans="1:26" ht="12.7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77"/>
    </row>
    <row r="77" spans="1:26" ht="12.7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77"/>
    </row>
    <row r="78" spans="1:26" ht="12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77"/>
    </row>
    <row r="79" spans="1:26" ht="12.7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77"/>
    </row>
    <row r="80" spans="1:26" ht="12.7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77"/>
    </row>
    <row r="81" spans="1:26" ht="12.7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8"/>
      <c r="Z81" s="77"/>
    </row>
    <row r="82" spans="1:26" ht="12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77"/>
    </row>
    <row r="83" spans="1:26" ht="12.7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77"/>
    </row>
    <row r="84" spans="1:26" ht="12.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77"/>
    </row>
    <row r="85" spans="1:26" ht="12.7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77"/>
    </row>
    <row r="86" spans="1:26" ht="12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77"/>
    </row>
    <row r="87" spans="1:26" ht="12.7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77"/>
    </row>
    <row r="88" spans="1:26" ht="12.7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77"/>
    </row>
    <row r="89" spans="1:26" ht="12.7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8"/>
      <c r="Z89" s="77"/>
    </row>
    <row r="90" spans="1:26" ht="12.7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77"/>
    </row>
    <row r="91" spans="1:26" ht="12.7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77"/>
    </row>
    <row r="92" spans="1:26" ht="12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77"/>
    </row>
    <row r="93" spans="1:26" ht="12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8"/>
      <c r="Z93" s="77"/>
    </row>
    <row r="94" spans="1:26" ht="12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8"/>
      <c r="Z94" s="77"/>
    </row>
    <row r="95" spans="1:26" ht="12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8"/>
      <c r="Z95" s="77"/>
    </row>
    <row r="96" spans="1:26" ht="12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8"/>
      <c r="Z96" s="77"/>
    </row>
    <row r="97" spans="1:26" ht="12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77"/>
    </row>
    <row r="98" spans="1:26" ht="12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8"/>
      <c r="Z98" s="77"/>
    </row>
    <row r="99" spans="1:26" ht="12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77"/>
    </row>
    <row r="100" spans="1:26" ht="12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77"/>
    </row>
    <row r="101" spans="1:26" ht="12.7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  <c r="Z101" s="77"/>
    </row>
    <row r="102" spans="1:26" ht="12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8"/>
      <c r="Z102" s="77"/>
    </row>
    <row r="103" spans="1:26" ht="12.7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8"/>
      <c r="Z103" s="77"/>
    </row>
    <row r="104" spans="1:26" ht="12.7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8"/>
      <c r="Z104" s="77"/>
    </row>
    <row r="105" spans="1:26" ht="12.7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8"/>
      <c r="Z105" s="77"/>
    </row>
    <row r="106" spans="1:26" ht="12.7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8"/>
      <c r="Z106" s="77"/>
    </row>
    <row r="107" spans="1:26" ht="12.7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8"/>
      <c r="Z107" s="77"/>
    </row>
    <row r="108" spans="1:26" ht="12.7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8"/>
      <c r="Z108" s="77"/>
    </row>
    <row r="109" spans="1:26" ht="12.7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8"/>
      <c r="Z109" s="77"/>
    </row>
    <row r="110" spans="1:26" ht="12.7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8"/>
      <c r="Z110" s="77"/>
    </row>
    <row r="111" spans="1:26" ht="12.7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8"/>
      <c r="Z111" s="77"/>
    </row>
    <row r="112" spans="1:26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8"/>
      <c r="Z112" s="77"/>
    </row>
    <row r="113" spans="1:26" ht="12.7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8"/>
      <c r="Z113" s="77"/>
    </row>
    <row r="114" spans="1:26" ht="12.7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8"/>
      <c r="Z114" s="77"/>
    </row>
    <row r="115" spans="1:26" ht="12.7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8"/>
      <c r="Z115" s="77"/>
    </row>
    <row r="116" spans="1:26" ht="12.7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8"/>
      <c r="Z116" s="77"/>
    </row>
    <row r="117" spans="1:26" ht="12.7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8"/>
      <c r="Z117" s="77"/>
    </row>
    <row r="118" spans="1:26" ht="12.7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8"/>
      <c r="Z118" s="77"/>
    </row>
    <row r="119" spans="1:26" ht="12.7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8"/>
      <c r="Z119" s="77"/>
    </row>
    <row r="120" spans="1:26" ht="12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8"/>
      <c r="Z120" s="77"/>
    </row>
    <row r="121" spans="1:26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8"/>
      <c r="Z121" s="77"/>
    </row>
    <row r="122" spans="1:26" ht="12.7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8"/>
      <c r="Z122" s="77"/>
    </row>
    <row r="123" spans="1:26" ht="12.7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8"/>
      <c r="Z123" s="77"/>
    </row>
    <row r="124" spans="1:26" ht="12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8"/>
      <c r="Z124" s="77"/>
    </row>
    <row r="125" spans="1:26" ht="12.7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8"/>
      <c r="Z125" s="77"/>
    </row>
    <row r="126" spans="1:26" ht="12.7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8"/>
      <c r="Z126" s="77"/>
    </row>
    <row r="127" spans="1:26" ht="12.7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8"/>
      <c r="Z127" s="77"/>
    </row>
    <row r="128" spans="1:26" ht="12.7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8"/>
      <c r="Z128" s="77"/>
    </row>
    <row r="129" spans="1:26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8"/>
      <c r="Z129" s="77"/>
    </row>
    <row r="130" spans="1:26" ht="12.7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8"/>
      <c r="Z130" s="77"/>
    </row>
    <row r="131" spans="1:26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8"/>
      <c r="Z131" s="77"/>
    </row>
    <row r="132" spans="1:26" ht="12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8"/>
      <c r="Z132" s="77"/>
    </row>
    <row r="133" spans="1:26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8"/>
      <c r="Z133" s="77"/>
    </row>
    <row r="134" spans="1:26" ht="12.7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8"/>
      <c r="Z134" s="77"/>
    </row>
    <row r="135" spans="1:26" ht="12.7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8"/>
      <c r="Z135" s="77"/>
    </row>
    <row r="136" spans="1:26" ht="12.7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8"/>
      <c r="Z136" s="77"/>
    </row>
    <row r="137" spans="1:26" ht="12.7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8"/>
      <c r="Z137" s="77"/>
    </row>
    <row r="138" spans="1:26" ht="12.7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8"/>
      <c r="Z138" s="77"/>
    </row>
    <row r="139" spans="1:26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8"/>
      <c r="Z139" s="77"/>
    </row>
    <row r="140" spans="1:26" ht="12.7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8"/>
      <c r="Z140" s="77"/>
    </row>
    <row r="141" spans="1:26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8"/>
      <c r="Z141" s="77"/>
    </row>
    <row r="142" spans="1:26" ht="12.7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8"/>
      <c r="Z142" s="77"/>
    </row>
    <row r="143" spans="1:26" ht="12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8"/>
      <c r="Z143" s="77"/>
    </row>
    <row r="144" spans="1:26" ht="12.7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8"/>
      <c r="Z144" s="77"/>
    </row>
    <row r="145" spans="1:26" ht="12.7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8"/>
      <c r="Z145" s="77"/>
    </row>
    <row r="146" spans="1:26" ht="12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8"/>
      <c r="Z146" s="77"/>
    </row>
    <row r="147" spans="1:26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8"/>
      <c r="Z147" s="77"/>
    </row>
    <row r="148" spans="1:26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8"/>
      <c r="Z148" s="77"/>
    </row>
    <row r="149" spans="1:26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8"/>
      <c r="Z149" s="77"/>
    </row>
    <row r="150" spans="1:26" ht="12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8"/>
      <c r="Z150" s="77"/>
    </row>
    <row r="151" spans="1:26" ht="12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8"/>
      <c r="Z151" s="77"/>
    </row>
    <row r="152" spans="1:26" ht="12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8"/>
      <c r="Z152" s="77"/>
    </row>
    <row r="153" spans="1:26" ht="12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8"/>
      <c r="Z153" s="77"/>
    </row>
    <row r="154" spans="1:26" ht="12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8"/>
      <c r="Z154" s="77"/>
    </row>
    <row r="155" spans="1:26" ht="12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8"/>
      <c r="Z155" s="77"/>
    </row>
    <row r="156" spans="1:26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8"/>
      <c r="Z156" s="77"/>
    </row>
    <row r="157" spans="1:26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8"/>
      <c r="Z157" s="77"/>
    </row>
    <row r="158" spans="1:26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8"/>
      <c r="Z158" s="77"/>
    </row>
    <row r="159" spans="1:26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8"/>
      <c r="Z159" s="77"/>
    </row>
    <row r="160" spans="1:26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8"/>
      <c r="Z160" s="77"/>
    </row>
    <row r="161" spans="1:26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8"/>
      <c r="Z161" s="77"/>
    </row>
    <row r="162" spans="1:26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8"/>
      <c r="Z162" s="77"/>
    </row>
    <row r="163" spans="1:26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8"/>
      <c r="Z163" s="77"/>
    </row>
    <row r="164" spans="1:26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8"/>
      <c r="Z164" s="77"/>
    </row>
    <row r="165" spans="1:26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8"/>
      <c r="Z165" s="77"/>
    </row>
    <row r="166" spans="1:26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8"/>
      <c r="Z166" s="77"/>
    </row>
    <row r="167" spans="1:26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8"/>
      <c r="Z167" s="77"/>
    </row>
    <row r="168" spans="1:26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8"/>
      <c r="Z168" s="77"/>
    </row>
    <row r="169" spans="1:26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8"/>
      <c r="Z169" s="77"/>
    </row>
    <row r="170" spans="1:26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8"/>
      <c r="Z170" s="77"/>
    </row>
    <row r="171" spans="1:26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8"/>
      <c r="Z171" s="77"/>
    </row>
    <row r="172" spans="1:26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8"/>
      <c r="Z172" s="77"/>
    </row>
    <row r="173" spans="1:26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8"/>
      <c r="Z173" s="77"/>
    </row>
    <row r="174" spans="1:26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8"/>
      <c r="Z174" s="77"/>
    </row>
    <row r="175" spans="1:26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8"/>
      <c r="Z175" s="77"/>
    </row>
    <row r="176" spans="1:26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8"/>
      <c r="Z176" s="77"/>
    </row>
    <row r="177" spans="1:26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8"/>
      <c r="Z177" s="77"/>
    </row>
    <row r="178" spans="1:26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8"/>
      <c r="Z178" s="77"/>
    </row>
    <row r="179" spans="1:26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8"/>
      <c r="Z179" s="77"/>
    </row>
    <row r="180" spans="1:26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8"/>
      <c r="Z180" s="77"/>
    </row>
    <row r="181" spans="1:26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8"/>
      <c r="Z181" s="77"/>
    </row>
    <row r="182" spans="1:26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8"/>
      <c r="Z182" s="77"/>
    </row>
    <row r="183" spans="1:26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8"/>
      <c r="Z183" s="77"/>
    </row>
    <row r="184" spans="1:26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8"/>
      <c r="Z184" s="77"/>
    </row>
    <row r="185" spans="1:26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8"/>
      <c r="Z185" s="77"/>
    </row>
    <row r="186" spans="1:26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8"/>
      <c r="Z186" s="77"/>
    </row>
    <row r="187" spans="1:26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8"/>
      <c r="Z187" s="77"/>
    </row>
    <row r="188" spans="1:26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8"/>
      <c r="Z188" s="77"/>
    </row>
    <row r="189" spans="1:26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8"/>
      <c r="Z189" s="77"/>
    </row>
    <row r="190" spans="1:26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8"/>
      <c r="Z190" s="77"/>
    </row>
    <row r="191" spans="1:26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8"/>
      <c r="Z191" s="77"/>
    </row>
    <row r="192" spans="1:26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8"/>
      <c r="Z192" s="77"/>
    </row>
    <row r="193" spans="1:26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8"/>
      <c r="Z193" s="77"/>
    </row>
    <row r="194" spans="1:26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8"/>
      <c r="Z194" s="77"/>
    </row>
    <row r="195" spans="1:26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8"/>
      <c r="Z195" s="77"/>
    </row>
    <row r="196" spans="1:26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8"/>
      <c r="Z196" s="77"/>
    </row>
    <row r="197" spans="1:26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8"/>
      <c r="Z197" s="77"/>
    </row>
    <row r="198" spans="1:26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8"/>
      <c r="Z198" s="77"/>
    </row>
    <row r="199" spans="1:26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8"/>
      <c r="Z199" s="77"/>
    </row>
    <row r="200" spans="1:26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8"/>
      <c r="Z200" s="77"/>
    </row>
    <row r="201" spans="1:26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8"/>
      <c r="Z201" s="77"/>
    </row>
    <row r="202" spans="1:26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8"/>
      <c r="Z202" s="77"/>
    </row>
    <row r="203" spans="1:26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8"/>
      <c r="Z203" s="77"/>
    </row>
    <row r="204" spans="1:26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8"/>
      <c r="Z204" s="77"/>
    </row>
    <row r="205" spans="1:26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8"/>
      <c r="Z205" s="77"/>
    </row>
    <row r="206" spans="1:26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8"/>
      <c r="Z206" s="77"/>
    </row>
    <row r="207" spans="1:26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8"/>
      <c r="Z207" s="77"/>
    </row>
    <row r="208" spans="1:26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8"/>
      <c r="Z208" s="77"/>
    </row>
    <row r="209" spans="1:26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8"/>
      <c r="Z209" s="77"/>
    </row>
    <row r="210" spans="1:26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8"/>
      <c r="Z210" s="77"/>
    </row>
    <row r="211" spans="1:26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8"/>
      <c r="Z211" s="77"/>
    </row>
    <row r="212" spans="1:26" ht="15.75" customHeight="1"/>
    <row r="213" spans="1:26" ht="15.75" customHeight="1"/>
    <row r="214" spans="1:26" ht="15.75" customHeight="1"/>
    <row r="215" spans="1:26" ht="15.75" customHeight="1"/>
    <row r="216" spans="1:26" ht="15.75" customHeight="1"/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sheetProtection algorithmName="SHA-512" hashValue="QfGa6UQ1/cLOiDzZ/ItUfcgxWQrFG8+/3W9ggXr+SvTNJoHiy/X5x/pKwKX9fg5X/1UThwnwEbGKKZojIsRscg==" saltValue="4HRu+1UYBBUlC5Z6nO5Ffw==" spinCount="100000" sheet="1" objects="1" scenarios="1"/>
  <mergeCells count="24">
    <mergeCell ref="U3:U4"/>
    <mergeCell ref="V3:V4"/>
    <mergeCell ref="P2:W2"/>
    <mergeCell ref="A1:Z1"/>
    <mergeCell ref="H2:O2"/>
    <mergeCell ref="N3:N4"/>
    <mergeCell ref="O3:O4"/>
    <mergeCell ref="P3:P4"/>
    <mergeCell ref="Q3:Q4"/>
    <mergeCell ref="R3:R4"/>
    <mergeCell ref="S3:T3"/>
    <mergeCell ref="W3:W4"/>
    <mergeCell ref="M3:M4"/>
    <mergeCell ref="F2:F4"/>
    <mergeCell ref="G2:G4"/>
    <mergeCell ref="H3:H4"/>
    <mergeCell ref="I3:I4"/>
    <mergeCell ref="J3:J4"/>
    <mergeCell ref="K3:L3"/>
    <mergeCell ref="A2:A4"/>
    <mergeCell ref="B2:B4"/>
    <mergeCell ref="C2:C4"/>
    <mergeCell ref="D2:D4"/>
    <mergeCell ref="E2:E4"/>
  </mergeCells>
  <printOptions horizontalCentered="1" verticalCentered="1"/>
  <pageMargins left="3.937007874015748E-2" right="3.937007874015748E-2" top="0.15748031496062992" bottom="0.15748031496062992" header="0" footer="0"/>
  <pageSetup paperSize="8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I5" activeCellId="2" sqref="S5 AA5 AI5"/>
    </sheetView>
  </sheetViews>
  <sheetFormatPr defaultColWidth="12.7109375" defaultRowHeight="15" customHeight="1"/>
  <cols>
    <col min="1" max="1" width="9.7109375" customWidth="1"/>
    <col min="2" max="2" width="38.7109375" customWidth="1"/>
    <col min="3" max="3" width="20.28515625" customWidth="1"/>
    <col min="4" max="6" width="11.140625" customWidth="1"/>
    <col min="7" max="8" width="11.7109375" customWidth="1"/>
    <col min="9" max="11" width="11.140625" customWidth="1"/>
    <col min="12" max="12" width="10.7109375" customWidth="1"/>
    <col min="13" max="13" width="11.42578125" customWidth="1"/>
    <col min="14" max="14" width="11.140625" customWidth="1"/>
    <col min="15" max="16" width="11.7109375" customWidth="1"/>
    <col min="17" max="17" width="10.85546875" customWidth="1"/>
    <col min="18" max="18" width="10.7109375" customWidth="1"/>
    <col min="19" max="22" width="11.7109375" customWidth="1"/>
    <col min="23" max="24" width="12" customWidth="1"/>
    <col min="25" max="30" width="11.7109375" customWidth="1"/>
    <col min="31" max="32" width="12.140625" customWidth="1"/>
    <col min="33" max="38" width="11.7109375" customWidth="1"/>
    <col min="39" max="40" width="12.28515625" customWidth="1"/>
    <col min="41" max="52" width="11.7109375" customWidth="1"/>
    <col min="53" max="53" width="11.140625" customWidth="1"/>
  </cols>
  <sheetData>
    <row r="1" spans="1:52" ht="26.25" customHeight="1">
      <c r="A1" s="38" t="s">
        <v>572</v>
      </c>
      <c r="B1" s="38"/>
      <c r="C1" s="38"/>
      <c r="D1" s="38"/>
      <c r="E1" s="38"/>
      <c r="F1" s="38"/>
      <c r="G1" s="38"/>
      <c r="H1" s="39"/>
      <c r="I1" s="38"/>
      <c r="J1" s="38"/>
      <c r="K1" s="38"/>
      <c r="L1" s="38"/>
      <c r="M1" s="38"/>
      <c r="N1" s="38"/>
      <c r="O1" s="38"/>
      <c r="P1" s="39"/>
      <c r="Q1" s="38"/>
      <c r="R1" s="38"/>
      <c r="S1" s="38"/>
      <c r="T1" s="38"/>
      <c r="U1" s="38"/>
      <c r="V1" s="38"/>
      <c r="W1" s="38"/>
      <c r="X1" s="39"/>
      <c r="Y1" s="38"/>
      <c r="Z1" s="38"/>
      <c r="AA1" s="38"/>
      <c r="AB1" s="38"/>
      <c r="AC1" s="38"/>
      <c r="AD1" s="38"/>
      <c r="AE1" s="38"/>
      <c r="AF1" s="39"/>
      <c r="AG1" s="38"/>
      <c r="AH1" s="38"/>
      <c r="AI1" s="38"/>
      <c r="AJ1" s="38"/>
      <c r="AK1" s="38"/>
      <c r="AL1" s="38"/>
      <c r="AM1" s="38"/>
      <c r="AN1" s="39"/>
      <c r="AO1" s="38"/>
      <c r="AP1" s="38"/>
      <c r="AQ1" s="38"/>
      <c r="AR1" s="38"/>
      <c r="AS1" s="38"/>
      <c r="AT1" s="38"/>
      <c r="AU1" s="38"/>
      <c r="AV1" s="39"/>
      <c r="AW1" s="38"/>
      <c r="AX1" s="38"/>
      <c r="AY1" s="38"/>
      <c r="AZ1" s="38"/>
    </row>
    <row r="2" spans="1:52" ht="26.25" customHeight="1">
      <c r="A2" s="138" t="s">
        <v>550</v>
      </c>
      <c r="B2" s="138" t="s">
        <v>1</v>
      </c>
      <c r="C2" s="40" t="s">
        <v>551</v>
      </c>
      <c r="D2" s="142" t="s">
        <v>573</v>
      </c>
      <c r="E2" s="133"/>
      <c r="F2" s="133"/>
      <c r="G2" s="133"/>
      <c r="H2" s="133"/>
      <c r="I2" s="133"/>
      <c r="J2" s="133"/>
      <c r="K2" s="134"/>
      <c r="L2" s="142" t="s">
        <v>574</v>
      </c>
      <c r="M2" s="133"/>
      <c r="N2" s="133"/>
      <c r="O2" s="133"/>
      <c r="P2" s="133"/>
      <c r="Q2" s="133"/>
      <c r="R2" s="133"/>
      <c r="S2" s="134"/>
      <c r="T2" s="142" t="s">
        <v>575</v>
      </c>
      <c r="U2" s="133"/>
      <c r="V2" s="133"/>
      <c r="W2" s="133"/>
      <c r="X2" s="133"/>
      <c r="Y2" s="133"/>
      <c r="Z2" s="133"/>
      <c r="AA2" s="134"/>
      <c r="AB2" s="142" t="s">
        <v>576</v>
      </c>
      <c r="AC2" s="133"/>
      <c r="AD2" s="133"/>
      <c r="AE2" s="133"/>
      <c r="AF2" s="133"/>
      <c r="AG2" s="133"/>
      <c r="AH2" s="133"/>
      <c r="AI2" s="134"/>
      <c r="AJ2" s="142" t="s">
        <v>577</v>
      </c>
      <c r="AK2" s="133"/>
      <c r="AL2" s="133"/>
      <c r="AM2" s="133"/>
      <c r="AN2" s="133"/>
      <c r="AO2" s="133"/>
      <c r="AP2" s="133"/>
      <c r="AQ2" s="134"/>
      <c r="AR2" s="142" t="s">
        <v>578</v>
      </c>
      <c r="AS2" s="133"/>
      <c r="AT2" s="133"/>
      <c r="AU2" s="133"/>
      <c r="AV2" s="133"/>
      <c r="AW2" s="133"/>
      <c r="AX2" s="133"/>
      <c r="AY2" s="134"/>
      <c r="AZ2" s="66" t="s">
        <v>562</v>
      </c>
    </row>
    <row r="3" spans="1:52" ht="26.25" customHeight="1">
      <c r="A3" s="141"/>
      <c r="B3" s="141"/>
      <c r="C3" s="40" t="s">
        <v>18</v>
      </c>
      <c r="D3" s="138" t="s">
        <v>554</v>
      </c>
      <c r="E3" s="138" t="s">
        <v>555</v>
      </c>
      <c r="F3" s="138" t="s">
        <v>556</v>
      </c>
      <c r="G3" s="143" t="s">
        <v>557</v>
      </c>
      <c r="H3" s="145"/>
      <c r="I3" s="138" t="s">
        <v>558</v>
      </c>
      <c r="J3" s="138" t="s">
        <v>559</v>
      </c>
      <c r="K3" s="140" t="s">
        <v>579</v>
      </c>
      <c r="L3" s="138" t="s">
        <v>554</v>
      </c>
      <c r="M3" s="138" t="s">
        <v>555</v>
      </c>
      <c r="N3" s="138" t="s">
        <v>556</v>
      </c>
      <c r="O3" s="143" t="s">
        <v>557</v>
      </c>
      <c r="P3" s="144"/>
      <c r="Q3" s="138" t="s">
        <v>558</v>
      </c>
      <c r="R3" s="138" t="s">
        <v>559</v>
      </c>
      <c r="S3" s="140" t="s">
        <v>580</v>
      </c>
      <c r="T3" s="138" t="s">
        <v>554</v>
      </c>
      <c r="U3" s="138" t="s">
        <v>555</v>
      </c>
      <c r="V3" s="138" t="s">
        <v>556</v>
      </c>
      <c r="W3" s="143" t="s">
        <v>557</v>
      </c>
      <c r="X3" s="144"/>
      <c r="Y3" s="138" t="s">
        <v>558</v>
      </c>
      <c r="Z3" s="138" t="s">
        <v>559</v>
      </c>
      <c r="AA3" s="140" t="s">
        <v>581</v>
      </c>
      <c r="AB3" s="138" t="s">
        <v>554</v>
      </c>
      <c r="AC3" s="138" t="s">
        <v>555</v>
      </c>
      <c r="AD3" s="138" t="s">
        <v>556</v>
      </c>
      <c r="AE3" s="143" t="s">
        <v>557</v>
      </c>
      <c r="AF3" s="144"/>
      <c r="AG3" s="138" t="s">
        <v>558</v>
      </c>
      <c r="AH3" s="138" t="s">
        <v>559</v>
      </c>
      <c r="AI3" s="140" t="s">
        <v>582</v>
      </c>
      <c r="AJ3" s="138" t="s">
        <v>554</v>
      </c>
      <c r="AK3" s="138" t="s">
        <v>555</v>
      </c>
      <c r="AL3" s="138" t="s">
        <v>556</v>
      </c>
      <c r="AM3" s="143" t="s">
        <v>557</v>
      </c>
      <c r="AN3" s="144"/>
      <c r="AO3" s="138" t="s">
        <v>558</v>
      </c>
      <c r="AP3" s="138" t="s">
        <v>559</v>
      </c>
      <c r="AQ3" s="140" t="s">
        <v>583</v>
      </c>
      <c r="AR3" s="138" t="s">
        <v>554</v>
      </c>
      <c r="AS3" s="138" t="s">
        <v>555</v>
      </c>
      <c r="AT3" s="138" t="s">
        <v>556</v>
      </c>
      <c r="AU3" s="143" t="s">
        <v>557</v>
      </c>
      <c r="AV3" s="144"/>
      <c r="AW3" s="138" t="s">
        <v>558</v>
      </c>
      <c r="AX3" s="138" t="s">
        <v>559</v>
      </c>
      <c r="AY3" s="140" t="s">
        <v>584</v>
      </c>
      <c r="AZ3" s="140" t="s">
        <v>585</v>
      </c>
    </row>
    <row r="4" spans="1:52" ht="26.25" customHeight="1">
      <c r="A4" s="139"/>
      <c r="B4" s="139"/>
      <c r="C4" s="40"/>
      <c r="D4" s="139"/>
      <c r="E4" s="139"/>
      <c r="F4" s="139"/>
      <c r="G4" s="41" t="s">
        <v>562</v>
      </c>
      <c r="H4" s="41" t="s">
        <v>563</v>
      </c>
      <c r="I4" s="139"/>
      <c r="J4" s="139"/>
      <c r="K4" s="139"/>
      <c r="L4" s="139"/>
      <c r="M4" s="139"/>
      <c r="N4" s="139"/>
      <c r="O4" s="42" t="s">
        <v>562</v>
      </c>
      <c r="P4" s="42" t="s">
        <v>563</v>
      </c>
      <c r="Q4" s="139"/>
      <c r="R4" s="139"/>
      <c r="S4" s="139"/>
      <c r="T4" s="139"/>
      <c r="U4" s="139"/>
      <c r="V4" s="139"/>
      <c r="W4" s="42" t="s">
        <v>562</v>
      </c>
      <c r="X4" s="42" t="s">
        <v>563</v>
      </c>
      <c r="Y4" s="139"/>
      <c r="Z4" s="139"/>
      <c r="AA4" s="139"/>
      <c r="AB4" s="139"/>
      <c r="AC4" s="139"/>
      <c r="AD4" s="139"/>
      <c r="AE4" s="42" t="s">
        <v>562</v>
      </c>
      <c r="AF4" s="42" t="s">
        <v>563</v>
      </c>
      <c r="AG4" s="139"/>
      <c r="AH4" s="139"/>
      <c r="AI4" s="139"/>
      <c r="AJ4" s="139"/>
      <c r="AK4" s="139"/>
      <c r="AL4" s="139"/>
      <c r="AM4" s="42" t="s">
        <v>562</v>
      </c>
      <c r="AN4" s="42" t="s">
        <v>563</v>
      </c>
      <c r="AO4" s="139"/>
      <c r="AP4" s="139"/>
      <c r="AQ4" s="139"/>
      <c r="AR4" s="139"/>
      <c r="AS4" s="139"/>
      <c r="AT4" s="139"/>
      <c r="AU4" s="42" t="s">
        <v>562</v>
      </c>
      <c r="AV4" s="42" t="s">
        <v>563</v>
      </c>
      <c r="AW4" s="139"/>
      <c r="AX4" s="139"/>
      <c r="AY4" s="139"/>
      <c r="AZ4" s="123"/>
    </row>
    <row r="5" spans="1:52" ht="26.25" customHeight="1">
      <c r="A5" s="43" t="s">
        <v>16</v>
      </c>
      <c r="B5" s="43" t="s">
        <v>17</v>
      </c>
      <c r="C5" s="43" t="s">
        <v>18</v>
      </c>
      <c r="D5" s="44">
        <f t="shared" ref="D5:J5" si="0">SUM(D6+D20)</f>
        <v>0</v>
      </c>
      <c r="E5" s="44">
        <f t="shared" si="0"/>
        <v>0</v>
      </c>
      <c r="F5" s="44">
        <f t="shared" si="0"/>
        <v>422418.37005574728</v>
      </c>
      <c r="G5" s="44">
        <f t="shared" si="0"/>
        <v>305282.71834350942</v>
      </c>
      <c r="H5" s="44">
        <f t="shared" si="0"/>
        <v>0</v>
      </c>
      <c r="I5" s="44">
        <f t="shared" si="0"/>
        <v>0</v>
      </c>
      <c r="J5" s="44">
        <f t="shared" si="0"/>
        <v>33182.904167772766</v>
      </c>
      <c r="K5" s="45">
        <f t="shared" ref="K5:K209" si="1">SUM(D5+E5+F5+G5+I5+J5)</f>
        <v>760883.99256702943</v>
      </c>
      <c r="L5" s="44">
        <f t="shared" ref="L5:R5" si="2">SUM(L6+L20)</f>
        <v>92912.131669763738</v>
      </c>
      <c r="M5" s="44">
        <f t="shared" si="2"/>
        <v>26546.32333421821</v>
      </c>
      <c r="N5" s="44">
        <f t="shared" si="2"/>
        <v>1274219.9362888241</v>
      </c>
      <c r="O5" s="44">
        <f t="shared" si="2"/>
        <v>1185951.35386249</v>
      </c>
      <c r="P5" s="44">
        <f t="shared" si="2"/>
        <v>0</v>
      </c>
      <c r="Q5" s="44">
        <f t="shared" si="2"/>
        <v>0</v>
      </c>
      <c r="R5" s="44">
        <f t="shared" si="2"/>
        <v>186446.73214759756</v>
      </c>
      <c r="S5" s="45">
        <f t="shared" ref="S5:S209" si="3">SUM(L5+M5+N5+O5+Q5+R5)</f>
        <v>2766076.477302894</v>
      </c>
      <c r="T5" s="44">
        <f t="shared" ref="T5:Z5" si="4">SUM(T6+T20)</f>
        <v>318555.88001061854</v>
      </c>
      <c r="U5" s="44">
        <f t="shared" si="4"/>
        <v>79638.970002654634</v>
      </c>
      <c r="V5" s="44">
        <f t="shared" si="4"/>
        <v>2568557.0745951687</v>
      </c>
      <c r="W5" s="44">
        <f t="shared" si="4"/>
        <v>2599752.6546323332</v>
      </c>
      <c r="X5" s="44">
        <f t="shared" si="4"/>
        <v>0</v>
      </c>
      <c r="Y5" s="44">
        <f t="shared" si="4"/>
        <v>0</v>
      </c>
      <c r="Z5" s="44">
        <f t="shared" si="4"/>
        <v>33182.904167772766</v>
      </c>
      <c r="AA5" s="45">
        <f t="shared" ref="AA5:AA209" si="5">SUM(T5+U5+V5+W5+Y5+Z5)</f>
        <v>5599687.4834085479</v>
      </c>
      <c r="AB5" s="44">
        <f t="shared" ref="AB5:AH5" si="6">SUM(AB6+AB20)</f>
        <v>3384656.2251128219</v>
      </c>
      <c r="AC5" s="44">
        <f t="shared" si="6"/>
        <v>99548.712503318282</v>
      </c>
      <c r="AD5" s="44">
        <f t="shared" si="6"/>
        <v>1892488.1205203081</v>
      </c>
      <c r="AE5" s="44">
        <f t="shared" si="6"/>
        <v>4389767.1223785514</v>
      </c>
      <c r="AF5" s="44">
        <f t="shared" si="6"/>
        <v>0</v>
      </c>
      <c r="AG5" s="44">
        <f t="shared" si="6"/>
        <v>0</v>
      </c>
      <c r="AH5" s="44">
        <f t="shared" si="6"/>
        <v>33182.904167772766</v>
      </c>
      <c r="AI5" s="45">
        <f t="shared" ref="AI5:AI209" si="7">SUM(AB5+AC5+AD5+AE5+AG5+AH5)</f>
        <v>9799643.0846827719</v>
      </c>
      <c r="AJ5" s="44">
        <f t="shared" ref="AJ5:AP5" si="8">SUM(AJ6+AJ20)</f>
        <v>1327316.1667109106</v>
      </c>
      <c r="AK5" s="44">
        <f t="shared" si="8"/>
        <v>13273.161667109105</v>
      </c>
      <c r="AL5" s="44">
        <f t="shared" si="8"/>
        <v>2057726.0419431911</v>
      </c>
      <c r="AM5" s="44">
        <f t="shared" si="8"/>
        <v>1286357.6453411202</v>
      </c>
      <c r="AN5" s="44">
        <f t="shared" si="8"/>
        <v>0</v>
      </c>
      <c r="AO5" s="44">
        <f t="shared" si="8"/>
        <v>0</v>
      </c>
      <c r="AP5" s="44">
        <f t="shared" si="8"/>
        <v>33182.904167772766</v>
      </c>
      <c r="AQ5" s="45">
        <f t="shared" ref="AQ5:AQ209" si="9">SUM(AJ5+AK5+AL5+AM5+AO5+AP5)</f>
        <v>4717855.9198301043</v>
      </c>
      <c r="AR5" s="44">
        <f t="shared" ref="AR5:AX5" si="10">SUM(AR6+AR20)</f>
        <v>0</v>
      </c>
      <c r="AS5" s="44">
        <f t="shared" si="10"/>
        <v>0</v>
      </c>
      <c r="AT5" s="44">
        <f t="shared" si="10"/>
        <v>730216.88346164068</v>
      </c>
      <c r="AU5" s="44">
        <f t="shared" si="10"/>
        <v>788324.59516856924</v>
      </c>
      <c r="AV5" s="44">
        <f t="shared" si="10"/>
        <v>0</v>
      </c>
      <c r="AW5" s="44">
        <f t="shared" si="10"/>
        <v>0</v>
      </c>
      <c r="AX5" s="44">
        <f t="shared" si="10"/>
        <v>33182.904167772766</v>
      </c>
      <c r="AY5" s="45">
        <f t="shared" ref="AY5:AY204" si="11">SUM(AR5+AS5+AT5+AU5+AW5+AX5)</f>
        <v>1551724.3827979825</v>
      </c>
      <c r="AZ5" s="67">
        <f t="shared" ref="AZ5:AZ209" si="12">SUM(K5+S5+AA5+AI5+AQ5+AY5)</f>
        <v>25195871.340589333</v>
      </c>
    </row>
    <row r="6" spans="1:52" ht="26.25" customHeight="1">
      <c r="A6" s="46" t="s">
        <v>30</v>
      </c>
      <c r="B6" s="46" t="s">
        <v>31</v>
      </c>
      <c r="C6" s="46" t="s">
        <v>18</v>
      </c>
      <c r="D6" s="47">
        <f t="shared" ref="D6:J6" si="13">SUM(D7:D19)</f>
        <v>0</v>
      </c>
      <c r="E6" s="47">
        <f t="shared" si="13"/>
        <v>0</v>
      </c>
      <c r="F6" s="47">
        <f t="shared" si="13"/>
        <v>24223.520042474116</v>
      </c>
      <c r="G6" s="47">
        <f t="shared" si="13"/>
        <v>305282.71834350942</v>
      </c>
      <c r="H6" s="47">
        <f t="shared" si="13"/>
        <v>0</v>
      </c>
      <c r="I6" s="47">
        <f t="shared" si="13"/>
        <v>0</v>
      </c>
      <c r="J6" s="47">
        <f t="shared" si="13"/>
        <v>0</v>
      </c>
      <c r="K6" s="45">
        <f t="shared" si="1"/>
        <v>329506.23838598351</v>
      </c>
      <c r="L6" s="47">
        <f t="shared" ref="L6:R6" si="14">SUM(L7:L19)</f>
        <v>92912.131669763738</v>
      </c>
      <c r="M6" s="47">
        <f t="shared" si="14"/>
        <v>26546.32333421821</v>
      </c>
      <c r="N6" s="47">
        <f t="shared" si="14"/>
        <v>865406.55694186362</v>
      </c>
      <c r="O6" s="47">
        <f t="shared" si="14"/>
        <v>1172678.192195381</v>
      </c>
      <c r="P6" s="47">
        <f t="shared" si="14"/>
        <v>0</v>
      </c>
      <c r="Q6" s="47">
        <f t="shared" si="14"/>
        <v>0</v>
      </c>
      <c r="R6" s="47">
        <f t="shared" si="14"/>
        <v>153263.8279798248</v>
      </c>
      <c r="S6" s="45">
        <f t="shared" si="3"/>
        <v>2310807.0321210516</v>
      </c>
      <c r="T6" s="47">
        <f t="shared" ref="T6:Z6" si="15">SUM(T7:T19)</f>
        <v>318555.88001061854</v>
      </c>
      <c r="U6" s="47">
        <f t="shared" si="15"/>
        <v>79638.970002654634</v>
      </c>
      <c r="V6" s="47">
        <f t="shared" si="15"/>
        <v>2154434.4305813648</v>
      </c>
      <c r="W6" s="47">
        <f t="shared" si="15"/>
        <v>2586479.4929652242</v>
      </c>
      <c r="X6" s="47">
        <f t="shared" si="15"/>
        <v>0</v>
      </c>
      <c r="Y6" s="47">
        <f t="shared" si="15"/>
        <v>0</v>
      </c>
      <c r="Z6" s="47">
        <f t="shared" si="15"/>
        <v>0</v>
      </c>
      <c r="AA6" s="45">
        <f t="shared" si="5"/>
        <v>5139108.7735598627</v>
      </c>
      <c r="AB6" s="47">
        <f t="shared" ref="AB6:AH6" si="16">SUM(AB7:AB19)</f>
        <v>3384656.2251128219</v>
      </c>
      <c r="AC6" s="47">
        <f t="shared" si="16"/>
        <v>99548.712503318282</v>
      </c>
      <c r="AD6" s="47">
        <f t="shared" si="16"/>
        <v>1478365.476506504</v>
      </c>
      <c r="AE6" s="47">
        <f t="shared" si="16"/>
        <v>4376493.9607114419</v>
      </c>
      <c r="AF6" s="47">
        <f t="shared" si="16"/>
        <v>0</v>
      </c>
      <c r="AG6" s="47">
        <f t="shared" si="16"/>
        <v>0</v>
      </c>
      <c r="AH6" s="47">
        <f t="shared" si="16"/>
        <v>0</v>
      </c>
      <c r="AI6" s="45">
        <f t="shared" si="7"/>
        <v>9339064.3748340867</v>
      </c>
      <c r="AJ6" s="47">
        <f t="shared" ref="AJ6:AP6" si="17">SUM(AJ7:AJ19)</f>
        <v>1327316.1667109106</v>
      </c>
      <c r="AK6" s="47">
        <f t="shared" si="17"/>
        <v>13273.161667109105</v>
      </c>
      <c r="AL6" s="47">
        <f t="shared" si="17"/>
        <v>1659531.1919299178</v>
      </c>
      <c r="AM6" s="47">
        <f t="shared" si="17"/>
        <v>1273084.4836740112</v>
      </c>
      <c r="AN6" s="47">
        <f t="shared" si="17"/>
        <v>0</v>
      </c>
      <c r="AO6" s="47">
        <f t="shared" si="17"/>
        <v>0</v>
      </c>
      <c r="AP6" s="47">
        <f t="shared" si="17"/>
        <v>0</v>
      </c>
      <c r="AQ6" s="45">
        <f t="shared" si="9"/>
        <v>4273205.0039819488</v>
      </c>
      <c r="AR6" s="47">
        <f t="shared" ref="AR6:AX6" si="18">SUM(AR7:AR19)</f>
        <v>0</v>
      </c>
      <c r="AS6" s="47">
        <f t="shared" si="18"/>
        <v>0</v>
      </c>
      <c r="AT6" s="47">
        <f t="shared" si="18"/>
        <v>332022.03344836744</v>
      </c>
      <c r="AU6" s="47">
        <f t="shared" si="18"/>
        <v>775051.43350146012</v>
      </c>
      <c r="AV6" s="47">
        <f t="shared" si="18"/>
        <v>0</v>
      </c>
      <c r="AW6" s="47">
        <f t="shared" si="18"/>
        <v>0</v>
      </c>
      <c r="AX6" s="47">
        <f t="shared" si="18"/>
        <v>0</v>
      </c>
      <c r="AY6" s="49">
        <f t="shared" si="11"/>
        <v>1107073.4669498275</v>
      </c>
      <c r="AZ6" s="67">
        <f t="shared" si="12"/>
        <v>22498764.889832761</v>
      </c>
    </row>
    <row r="7" spans="1:52" ht="26.25" customHeight="1">
      <c r="A7" s="11" t="s">
        <v>34</v>
      </c>
      <c r="B7" s="12" t="s">
        <v>35</v>
      </c>
      <c r="C7" s="11" t="s">
        <v>36</v>
      </c>
      <c r="D7" s="50">
        <v>0</v>
      </c>
      <c r="E7" s="50">
        <v>0</v>
      </c>
      <c r="F7" s="50">
        <v>16259.623042208654</v>
      </c>
      <c r="G7" s="50">
        <v>0</v>
      </c>
      <c r="H7" s="50">
        <v>0</v>
      </c>
      <c r="I7" s="50">
        <v>0</v>
      </c>
      <c r="J7" s="50">
        <v>0</v>
      </c>
      <c r="K7" s="45">
        <f t="shared" si="1"/>
        <v>16259.623042208654</v>
      </c>
      <c r="L7" s="50">
        <v>39819.485001327317</v>
      </c>
      <c r="M7" s="50">
        <v>0</v>
      </c>
      <c r="N7" s="50">
        <v>0</v>
      </c>
      <c r="O7" s="50">
        <v>92912.131669763738</v>
      </c>
      <c r="P7" s="50">
        <v>0</v>
      </c>
      <c r="Q7" s="50">
        <v>0</v>
      </c>
      <c r="R7" s="50">
        <v>0</v>
      </c>
      <c r="S7" s="45">
        <f t="shared" si="3"/>
        <v>132731.61667109106</v>
      </c>
      <c r="T7" s="50">
        <v>53092.64666843642</v>
      </c>
      <c r="U7" s="50">
        <v>26546.32333421821</v>
      </c>
      <c r="V7" s="50">
        <v>207592.24847358643</v>
      </c>
      <c r="W7" s="50">
        <v>270241.57154234138</v>
      </c>
      <c r="X7" s="50">
        <v>0</v>
      </c>
      <c r="Y7" s="50">
        <v>0</v>
      </c>
      <c r="Z7" s="50">
        <v>0</v>
      </c>
      <c r="AA7" s="45">
        <f t="shared" si="5"/>
        <v>557472.79001858248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45">
        <f t="shared" si="7"/>
        <v>0</v>
      </c>
      <c r="AJ7" s="50">
        <v>0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45">
        <f t="shared" si="9"/>
        <v>0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45">
        <f t="shared" si="11"/>
        <v>0</v>
      </c>
      <c r="AZ7" s="67">
        <f t="shared" si="12"/>
        <v>706464.02973188227</v>
      </c>
    </row>
    <row r="8" spans="1:52" ht="26.25" customHeight="1">
      <c r="A8" s="11" t="s">
        <v>37</v>
      </c>
      <c r="B8" s="12" t="s">
        <v>38</v>
      </c>
      <c r="C8" s="11" t="s">
        <v>39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45">
        <f t="shared" si="1"/>
        <v>0</v>
      </c>
      <c r="L8" s="51">
        <v>53092.64666843642</v>
      </c>
      <c r="M8" s="52">
        <v>26546.32333421821</v>
      </c>
      <c r="N8" s="52">
        <v>398194.85001327319</v>
      </c>
      <c r="O8" s="52">
        <v>544730.55481815769</v>
      </c>
      <c r="P8" s="50">
        <v>0</v>
      </c>
      <c r="Q8" s="52">
        <v>0</v>
      </c>
      <c r="R8" s="52">
        <v>153263.8279798248</v>
      </c>
      <c r="S8" s="45">
        <f t="shared" si="3"/>
        <v>1175828.2028139103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45">
        <f t="shared" si="5"/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45">
        <f t="shared" si="7"/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45">
        <f t="shared" si="9"/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45">
        <f t="shared" si="11"/>
        <v>0</v>
      </c>
      <c r="AZ8" s="67">
        <f t="shared" si="12"/>
        <v>1175828.2028139103</v>
      </c>
    </row>
    <row r="9" spans="1:52" ht="26.25" customHeight="1">
      <c r="A9" s="11" t="s">
        <v>40</v>
      </c>
      <c r="B9" s="12" t="s">
        <v>41</v>
      </c>
      <c r="C9" s="11" t="s">
        <v>42</v>
      </c>
      <c r="D9" s="53">
        <v>0</v>
      </c>
      <c r="E9" s="53">
        <v>0</v>
      </c>
      <c r="F9" s="53">
        <v>7963.8970002654632</v>
      </c>
      <c r="G9" s="53">
        <v>0</v>
      </c>
      <c r="H9" s="50">
        <v>0</v>
      </c>
      <c r="I9" s="53">
        <v>0</v>
      </c>
      <c r="J9" s="53">
        <v>0</v>
      </c>
      <c r="K9" s="45">
        <f t="shared" si="1"/>
        <v>7963.8970002654632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t="shared" si="3"/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45">
        <f t="shared" si="5"/>
        <v>0</v>
      </c>
      <c r="AB9" s="50">
        <v>0</v>
      </c>
      <c r="AC9" s="50">
        <v>0</v>
      </c>
      <c r="AD9" s="50">
        <v>0</v>
      </c>
      <c r="AE9" s="50">
        <v>132731.61667109106</v>
      </c>
      <c r="AF9" s="50">
        <v>0</v>
      </c>
      <c r="AG9" s="50">
        <v>0</v>
      </c>
      <c r="AH9" s="50">
        <v>0</v>
      </c>
      <c r="AI9" s="45">
        <f t="shared" si="7"/>
        <v>132731.61667109106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45">
        <f t="shared" si="9"/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45">
        <f t="shared" si="11"/>
        <v>0</v>
      </c>
      <c r="AZ9" s="67">
        <f t="shared" si="12"/>
        <v>140695.51367135652</v>
      </c>
    </row>
    <row r="10" spans="1:52" ht="26.25" customHeight="1">
      <c r="A10" s="11" t="s">
        <v>43</v>
      </c>
      <c r="B10" s="12" t="s">
        <v>44</v>
      </c>
      <c r="C10" s="11" t="s">
        <v>45</v>
      </c>
      <c r="D10" s="53">
        <v>0</v>
      </c>
      <c r="E10" s="53">
        <v>0</v>
      </c>
      <c r="F10" s="53">
        <v>0</v>
      </c>
      <c r="G10" s="53">
        <v>305282.71834350942</v>
      </c>
      <c r="H10" s="50">
        <v>0</v>
      </c>
      <c r="I10" s="53">
        <v>0</v>
      </c>
      <c r="J10" s="53">
        <v>0</v>
      </c>
      <c r="K10" s="45">
        <f t="shared" si="1"/>
        <v>305282.71834350942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45">
        <f t="shared" si="3"/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45">
        <f t="shared" si="5"/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45">
        <f t="shared" si="7"/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45">
        <f t="shared" si="9"/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45">
        <f t="shared" si="11"/>
        <v>0</v>
      </c>
      <c r="AZ10" s="67">
        <f t="shared" si="12"/>
        <v>305282.71834350942</v>
      </c>
    </row>
    <row r="11" spans="1:52" ht="26.25" customHeight="1">
      <c r="A11" s="11" t="s">
        <v>46</v>
      </c>
      <c r="B11" s="12" t="s">
        <v>47</v>
      </c>
      <c r="C11" s="11" t="s">
        <v>45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45">
        <f t="shared" si="1"/>
        <v>0</v>
      </c>
      <c r="L11" s="50">
        <v>0</v>
      </c>
      <c r="M11" s="50">
        <v>0</v>
      </c>
      <c r="N11" s="50">
        <v>33182.904167772766</v>
      </c>
      <c r="O11" s="50">
        <v>0</v>
      </c>
      <c r="P11" s="50">
        <v>0</v>
      </c>
      <c r="Q11" s="50">
        <v>0</v>
      </c>
      <c r="R11" s="50">
        <v>0</v>
      </c>
      <c r="S11" s="45">
        <f t="shared" si="3"/>
        <v>33182.904167772766</v>
      </c>
      <c r="T11" s="50">
        <v>265463.23334218212</v>
      </c>
      <c r="U11" s="50">
        <v>26546.32333421821</v>
      </c>
      <c r="V11" s="50">
        <v>66365.808335545531</v>
      </c>
      <c r="W11" s="50">
        <v>0</v>
      </c>
      <c r="X11" s="50">
        <v>0</v>
      </c>
      <c r="Y11" s="50">
        <v>0</v>
      </c>
      <c r="Z11" s="50">
        <v>0</v>
      </c>
      <c r="AA11" s="45">
        <f t="shared" si="5"/>
        <v>358375.36501194589</v>
      </c>
      <c r="AB11" s="50">
        <v>66365.808335545531</v>
      </c>
      <c r="AC11" s="50">
        <v>73002.389169100075</v>
      </c>
      <c r="AD11" s="50">
        <v>66365.808335545531</v>
      </c>
      <c r="AE11" s="50">
        <v>0</v>
      </c>
      <c r="AF11" s="50">
        <v>0</v>
      </c>
      <c r="AG11" s="50">
        <v>0</v>
      </c>
      <c r="AH11" s="50">
        <v>0</v>
      </c>
      <c r="AI11" s="45">
        <f t="shared" si="7"/>
        <v>205734.00584019115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45">
        <f t="shared" si="9"/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45">
        <f t="shared" si="11"/>
        <v>0</v>
      </c>
      <c r="AZ11" s="67">
        <f t="shared" si="12"/>
        <v>597292.27501990984</v>
      </c>
    </row>
    <row r="12" spans="1:52" ht="26.25" customHeight="1">
      <c r="A12" s="11" t="s">
        <v>48</v>
      </c>
      <c r="B12" s="12" t="s">
        <v>49</v>
      </c>
      <c r="C12" s="11" t="s">
        <v>50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45">
        <f t="shared" si="1"/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3"/>
        <v>0</v>
      </c>
      <c r="T12" s="50">
        <v>0</v>
      </c>
      <c r="U12" s="50">
        <v>26546.32333421821</v>
      </c>
      <c r="V12" s="50">
        <v>66365.808335545531</v>
      </c>
      <c r="W12" s="50">
        <v>199097.42500663659</v>
      </c>
      <c r="X12" s="50">
        <v>0</v>
      </c>
      <c r="Y12" s="50">
        <v>0</v>
      </c>
      <c r="Z12" s="50">
        <v>0</v>
      </c>
      <c r="AA12" s="45">
        <f t="shared" si="5"/>
        <v>292009.55667640036</v>
      </c>
      <c r="AB12" s="50">
        <v>0</v>
      </c>
      <c r="AC12" s="50">
        <v>26546.32333421821</v>
      </c>
      <c r="AD12" s="50">
        <v>66365.808335545531</v>
      </c>
      <c r="AE12" s="50">
        <v>199097.42500663659</v>
      </c>
      <c r="AF12" s="50">
        <v>0</v>
      </c>
      <c r="AG12" s="50">
        <v>0</v>
      </c>
      <c r="AH12" s="50">
        <v>0</v>
      </c>
      <c r="AI12" s="45">
        <f t="shared" si="7"/>
        <v>292009.55667640036</v>
      </c>
      <c r="AJ12" s="50">
        <v>0</v>
      </c>
      <c r="AK12" s="50">
        <v>13273.161667109105</v>
      </c>
      <c r="AL12" s="50">
        <v>66365.808335545531</v>
      </c>
      <c r="AM12" s="50">
        <v>0</v>
      </c>
      <c r="AN12" s="50">
        <v>0</v>
      </c>
      <c r="AO12" s="50">
        <v>0</v>
      </c>
      <c r="AP12" s="50">
        <v>0</v>
      </c>
      <c r="AQ12" s="45">
        <f t="shared" si="9"/>
        <v>79638.970002654634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45">
        <f t="shared" si="11"/>
        <v>0</v>
      </c>
      <c r="AZ12" s="67">
        <f t="shared" si="12"/>
        <v>663658.08335545531</v>
      </c>
    </row>
    <row r="13" spans="1:52" ht="26.25" customHeight="1">
      <c r="A13" s="11" t="s">
        <v>51</v>
      </c>
      <c r="B13" s="12" t="s">
        <v>52</v>
      </c>
      <c r="C13" s="11" t="s">
        <v>50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45">
        <f t="shared" si="1"/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45">
        <f t="shared" si="3"/>
        <v>0</v>
      </c>
      <c r="T13" s="50">
        <v>0</v>
      </c>
      <c r="U13" s="50">
        <v>0</v>
      </c>
      <c r="V13" s="50">
        <v>26546.32333421821</v>
      </c>
      <c r="W13" s="50">
        <v>0</v>
      </c>
      <c r="X13" s="50">
        <v>0</v>
      </c>
      <c r="Y13" s="50">
        <v>0</v>
      </c>
      <c r="Z13" s="50">
        <v>0</v>
      </c>
      <c r="AA13" s="45">
        <f t="shared" si="5"/>
        <v>26546.32333421821</v>
      </c>
      <c r="AB13" s="50">
        <v>0</v>
      </c>
      <c r="AC13" s="50">
        <v>0</v>
      </c>
      <c r="AD13" s="50">
        <v>26546.32333421821</v>
      </c>
      <c r="AE13" s="50">
        <v>0</v>
      </c>
      <c r="AF13" s="50">
        <v>0</v>
      </c>
      <c r="AG13" s="50">
        <v>0</v>
      </c>
      <c r="AH13" s="50">
        <v>0</v>
      </c>
      <c r="AI13" s="45">
        <f t="shared" si="7"/>
        <v>26546.32333421821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45">
        <f t="shared" si="9"/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45">
        <f t="shared" si="11"/>
        <v>0</v>
      </c>
      <c r="AZ13" s="67">
        <f t="shared" si="12"/>
        <v>53092.64666843642</v>
      </c>
    </row>
    <row r="14" spans="1:52" ht="26.25" customHeight="1">
      <c r="A14" s="11" t="s">
        <v>53</v>
      </c>
      <c r="B14" s="12" t="s">
        <v>54</v>
      </c>
      <c r="C14" s="11" t="s">
        <v>55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45">
        <f t="shared" si="1"/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45">
        <f t="shared" si="3"/>
        <v>0</v>
      </c>
      <c r="T14" s="50">
        <v>0</v>
      </c>
      <c r="U14" s="50">
        <v>0</v>
      </c>
      <c r="V14" s="50">
        <v>80005.309264666852</v>
      </c>
      <c r="W14" s="50">
        <v>186012.34404035041</v>
      </c>
      <c r="X14" s="50">
        <v>0</v>
      </c>
      <c r="Y14" s="50">
        <v>0</v>
      </c>
      <c r="Z14" s="50">
        <v>0</v>
      </c>
      <c r="AA14" s="45">
        <f t="shared" si="5"/>
        <v>266017.65330501727</v>
      </c>
      <c r="AB14" s="50">
        <v>0</v>
      </c>
      <c r="AC14" s="50">
        <v>0</v>
      </c>
      <c r="AD14" s="50">
        <v>80005.309264666852</v>
      </c>
      <c r="AE14" s="50">
        <v>186012.34404035041</v>
      </c>
      <c r="AF14" s="50">
        <v>0</v>
      </c>
      <c r="AG14" s="50">
        <v>0</v>
      </c>
      <c r="AH14" s="50">
        <v>0</v>
      </c>
      <c r="AI14" s="45">
        <f t="shared" si="7"/>
        <v>266017.65330501727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45">
        <f t="shared" si="9"/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45">
        <f t="shared" si="11"/>
        <v>0</v>
      </c>
      <c r="AZ14" s="67">
        <f t="shared" si="12"/>
        <v>532035.30661003455</v>
      </c>
    </row>
    <row r="15" spans="1:52" ht="26.25" customHeight="1">
      <c r="A15" s="11" t="s">
        <v>56</v>
      </c>
      <c r="B15" s="12" t="s">
        <v>57</v>
      </c>
      <c r="C15" s="11" t="s">
        <v>55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45">
        <f t="shared" si="1"/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3"/>
        <v>0</v>
      </c>
      <c r="T15" s="50">
        <v>0</v>
      </c>
      <c r="U15" s="50">
        <v>0</v>
      </c>
      <c r="V15" s="50">
        <v>140009.29121316699</v>
      </c>
      <c r="W15" s="50">
        <v>325021.56888770906</v>
      </c>
      <c r="X15" s="50">
        <v>0</v>
      </c>
      <c r="Y15" s="50">
        <v>0</v>
      </c>
      <c r="Z15" s="50">
        <v>0</v>
      </c>
      <c r="AA15" s="45">
        <f t="shared" si="5"/>
        <v>465030.86010087607</v>
      </c>
      <c r="AB15" s="53">
        <v>0</v>
      </c>
      <c r="AC15" s="54">
        <v>0</v>
      </c>
      <c r="AD15" s="54">
        <v>140009.29121316699</v>
      </c>
      <c r="AE15" s="54">
        <v>325021.56888770906</v>
      </c>
      <c r="AF15" s="50">
        <v>0</v>
      </c>
      <c r="AG15" s="54">
        <v>0</v>
      </c>
      <c r="AH15" s="54">
        <v>0</v>
      </c>
      <c r="AI15" s="45">
        <f t="shared" si="7"/>
        <v>465030.86010087607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45">
        <f t="shared" si="9"/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45">
        <f t="shared" si="11"/>
        <v>0</v>
      </c>
      <c r="AZ15" s="67">
        <f t="shared" si="12"/>
        <v>930061.72020175215</v>
      </c>
    </row>
    <row r="16" spans="1:52" ht="26.25" customHeight="1">
      <c r="A16" s="11" t="s">
        <v>58</v>
      </c>
      <c r="B16" s="12" t="s">
        <v>59</v>
      </c>
      <c r="C16" s="11" t="s">
        <v>55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45">
        <f t="shared" si="1"/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3"/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45">
        <f t="shared" si="5"/>
        <v>0</v>
      </c>
      <c r="AB16" s="50">
        <v>0</v>
      </c>
      <c r="AC16" s="50">
        <v>0</v>
      </c>
      <c r="AD16" s="50">
        <v>332022.03344836744</v>
      </c>
      <c r="AE16" s="50">
        <v>498033.05017255113</v>
      </c>
      <c r="AF16" s="50">
        <v>0</v>
      </c>
      <c r="AG16" s="50">
        <v>0</v>
      </c>
      <c r="AH16" s="50">
        <v>0</v>
      </c>
      <c r="AI16" s="45">
        <f t="shared" si="7"/>
        <v>830055.08362091857</v>
      </c>
      <c r="AJ16" s="50">
        <v>0</v>
      </c>
      <c r="AK16" s="50">
        <v>0</v>
      </c>
      <c r="AL16" s="50">
        <v>332022.03344836744</v>
      </c>
      <c r="AM16" s="50">
        <v>498033.05017255113</v>
      </c>
      <c r="AN16" s="50">
        <v>0</v>
      </c>
      <c r="AO16" s="50">
        <v>0</v>
      </c>
      <c r="AP16" s="50">
        <v>0</v>
      </c>
      <c r="AQ16" s="45">
        <f t="shared" si="9"/>
        <v>830055.08362091857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45">
        <f t="shared" si="11"/>
        <v>0</v>
      </c>
      <c r="AZ16" s="67">
        <f t="shared" si="12"/>
        <v>1660110.1672418371</v>
      </c>
    </row>
    <row r="17" spans="1:53" ht="26.25" customHeight="1">
      <c r="A17" s="11" t="s">
        <v>60</v>
      </c>
      <c r="B17" s="12" t="s">
        <v>61</v>
      </c>
      <c r="C17" s="11" t="s">
        <v>55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45">
        <f t="shared" si="1"/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3"/>
        <v>0</v>
      </c>
      <c r="T17" s="50">
        <v>0</v>
      </c>
      <c r="U17" s="50">
        <v>0</v>
      </c>
      <c r="V17" s="50">
        <v>265463.23334218212</v>
      </c>
      <c r="W17" s="50">
        <v>0</v>
      </c>
      <c r="X17" s="50">
        <v>0</v>
      </c>
      <c r="Y17" s="50">
        <v>0</v>
      </c>
      <c r="Z17" s="50">
        <v>0</v>
      </c>
      <c r="AA17" s="45">
        <f t="shared" si="5"/>
        <v>265463.23334218212</v>
      </c>
      <c r="AB17" s="50">
        <v>3318290.4167772764</v>
      </c>
      <c r="AC17" s="50">
        <v>0</v>
      </c>
      <c r="AD17" s="50">
        <v>0</v>
      </c>
      <c r="AE17" s="50">
        <v>1725511.0167241837</v>
      </c>
      <c r="AF17" s="50">
        <v>0</v>
      </c>
      <c r="AG17" s="50">
        <v>0</v>
      </c>
      <c r="AH17" s="50">
        <v>0</v>
      </c>
      <c r="AI17" s="45">
        <f t="shared" si="7"/>
        <v>5043801.4335014597</v>
      </c>
      <c r="AJ17" s="50">
        <v>1327316.1667109106</v>
      </c>
      <c r="AK17" s="50">
        <v>0</v>
      </c>
      <c r="AL17" s="50">
        <v>929121.31669763743</v>
      </c>
      <c r="AM17" s="50">
        <v>0</v>
      </c>
      <c r="AN17" s="50">
        <v>0</v>
      </c>
      <c r="AO17" s="50">
        <v>0</v>
      </c>
      <c r="AP17" s="50">
        <v>0</v>
      </c>
      <c r="AQ17" s="45">
        <f t="shared" si="9"/>
        <v>2256437.4834085479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45">
        <f t="shared" si="11"/>
        <v>0</v>
      </c>
      <c r="AZ17" s="67">
        <f t="shared" si="12"/>
        <v>7565702.1502521895</v>
      </c>
    </row>
    <row r="18" spans="1:53" ht="26.25" customHeight="1">
      <c r="A18" s="11" t="s">
        <v>62</v>
      </c>
      <c r="B18" s="12" t="s">
        <v>63</v>
      </c>
      <c r="C18" s="11" t="s">
        <v>55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45">
        <f t="shared" si="1"/>
        <v>0</v>
      </c>
      <c r="L18" s="50">
        <v>0</v>
      </c>
      <c r="M18" s="50">
        <v>0</v>
      </c>
      <c r="N18" s="50">
        <v>434028.80276081763</v>
      </c>
      <c r="O18" s="50">
        <v>535035.50570745952</v>
      </c>
      <c r="P18" s="50">
        <v>0</v>
      </c>
      <c r="Q18" s="50">
        <v>0</v>
      </c>
      <c r="R18" s="50">
        <v>0</v>
      </c>
      <c r="S18" s="45">
        <f t="shared" si="3"/>
        <v>969064.3084682771</v>
      </c>
      <c r="T18" s="50">
        <v>0</v>
      </c>
      <c r="U18" s="50">
        <v>0</v>
      </c>
      <c r="V18" s="50">
        <v>1302086.408282453</v>
      </c>
      <c r="W18" s="50">
        <v>1606106.5834881868</v>
      </c>
      <c r="X18" s="50">
        <v>0</v>
      </c>
      <c r="Y18" s="50">
        <v>0</v>
      </c>
      <c r="Z18" s="50">
        <v>0</v>
      </c>
      <c r="AA18" s="45">
        <f t="shared" si="5"/>
        <v>2908192.99177064</v>
      </c>
      <c r="AB18" s="50">
        <v>0</v>
      </c>
      <c r="AC18" s="50">
        <v>0</v>
      </c>
      <c r="AD18" s="50">
        <v>435028.869126626</v>
      </c>
      <c r="AE18" s="50">
        <v>535035.50570745952</v>
      </c>
      <c r="AF18" s="50">
        <v>0</v>
      </c>
      <c r="AG18" s="50">
        <v>0</v>
      </c>
      <c r="AH18" s="50">
        <v>0</v>
      </c>
      <c r="AI18" s="45">
        <f t="shared" si="7"/>
        <v>970064.37483408558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45">
        <f t="shared" si="9"/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45">
        <f t="shared" si="11"/>
        <v>0</v>
      </c>
      <c r="AZ18" s="67">
        <f t="shared" si="12"/>
        <v>4847321.6750730025</v>
      </c>
    </row>
    <row r="19" spans="1:53" ht="26.25" customHeight="1">
      <c r="A19" s="11" t="s">
        <v>64</v>
      </c>
      <c r="B19" s="12" t="s">
        <v>65</v>
      </c>
      <c r="C19" s="11" t="s">
        <v>55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45">
        <f t="shared" si="1"/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3"/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45">
        <f t="shared" si="5"/>
        <v>0</v>
      </c>
      <c r="AB19" s="50">
        <v>0</v>
      </c>
      <c r="AC19" s="50">
        <v>0</v>
      </c>
      <c r="AD19" s="50">
        <v>332022.03344836744</v>
      </c>
      <c r="AE19" s="50">
        <v>775051.43350146012</v>
      </c>
      <c r="AF19" s="50">
        <v>0</v>
      </c>
      <c r="AG19" s="50">
        <v>0</v>
      </c>
      <c r="AH19" s="50">
        <v>0</v>
      </c>
      <c r="AI19" s="45">
        <f t="shared" si="7"/>
        <v>1107073.4669498275</v>
      </c>
      <c r="AJ19" s="50">
        <v>0</v>
      </c>
      <c r="AK19" s="50">
        <v>0</v>
      </c>
      <c r="AL19" s="50">
        <v>332022.03344836744</v>
      </c>
      <c r="AM19" s="50">
        <v>775051.43350146012</v>
      </c>
      <c r="AN19" s="50">
        <v>0</v>
      </c>
      <c r="AO19" s="50">
        <v>0</v>
      </c>
      <c r="AP19" s="50">
        <v>0</v>
      </c>
      <c r="AQ19" s="45">
        <f t="shared" si="9"/>
        <v>1107073.4669498275</v>
      </c>
      <c r="AR19" s="50">
        <v>0</v>
      </c>
      <c r="AS19" s="50">
        <v>0</v>
      </c>
      <c r="AT19" s="50">
        <v>332022.03344836744</v>
      </c>
      <c r="AU19" s="50">
        <v>775051.43350146012</v>
      </c>
      <c r="AV19" s="50">
        <v>0</v>
      </c>
      <c r="AW19" s="50">
        <v>0</v>
      </c>
      <c r="AX19" s="50">
        <v>0</v>
      </c>
      <c r="AY19" s="45">
        <f t="shared" si="11"/>
        <v>1107073.4669498275</v>
      </c>
      <c r="AZ19" s="67">
        <f t="shared" si="12"/>
        <v>3321220.4008494825</v>
      </c>
    </row>
    <row r="20" spans="1:53" ht="26.25" customHeight="1">
      <c r="A20" s="46" t="s">
        <v>66</v>
      </c>
      <c r="B20" s="46" t="s">
        <v>67</v>
      </c>
      <c r="C20" s="46" t="s">
        <v>18</v>
      </c>
      <c r="D20" s="47">
        <f t="shared" ref="D20:J20" si="19">SUM(D21:D23)</f>
        <v>0</v>
      </c>
      <c r="E20" s="47">
        <f t="shared" si="19"/>
        <v>0</v>
      </c>
      <c r="F20" s="47">
        <f t="shared" si="19"/>
        <v>398194.85001327319</v>
      </c>
      <c r="G20" s="47">
        <f t="shared" si="19"/>
        <v>0</v>
      </c>
      <c r="H20" s="47">
        <f t="shared" si="19"/>
        <v>0</v>
      </c>
      <c r="I20" s="47">
        <f t="shared" si="19"/>
        <v>0</v>
      </c>
      <c r="J20" s="47">
        <f t="shared" si="19"/>
        <v>33182.904167772766</v>
      </c>
      <c r="K20" s="45">
        <f t="shared" si="1"/>
        <v>431377.75418104592</v>
      </c>
      <c r="L20" s="47">
        <f t="shared" ref="L20:R20" si="20">SUM(L21:L23)</f>
        <v>0</v>
      </c>
      <c r="M20" s="47">
        <f t="shared" si="20"/>
        <v>0</v>
      </c>
      <c r="N20" s="47">
        <f t="shared" si="20"/>
        <v>408813.37934696046</v>
      </c>
      <c r="O20" s="47">
        <f t="shared" si="20"/>
        <v>13273.161667109105</v>
      </c>
      <c r="P20" s="47">
        <f t="shared" si="20"/>
        <v>0</v>
      </c>
      <c r="Q20" s="47">
        <f t="shared" si="20"/>
        <v>0</v>
      </c>
      <c r="R20" s="47">
        <f t="shared" si="20"/>
        <v>33182.904167772766</v>
      </c>
      <c r="S20" s="45">
        <f t="shared" si="3"/>
        <v>455269.44518184231</v>
      </c>
      <c r="T20" s="45">
        <f t="shared" ref="T20:Z20" si="21">SUM(T21:T23)</f>
        <v>0</v>
      </c>
      <c r="U20" s="45">
        <f t="shared" si="21"/>
        <v>0</v>
      </c>
      <c r="V20" s="45">
        <f t="shared" si="21"/>
        <v>414122.64401380409</v>
      </c>
      <c r="W20" s="45">
        <f t="shared" si="21"/>
        <v>13273.161667109105</v>
      </c>
      <c r="X20" s="45">
        <f t="shared" si="21"/>
        <v>0</v>
      </c>
      <c r="Y20" s="45">
        <f t="shared" si="21"/>
        <v>0</v>
      </c>
      <c r="Z20" s="45">
        <f t="shared" si="21"/>
        <v>33182.904167772766</v>
      </c>
      <c r="AA20" s="45">
        <f t="shared" si="5"/>
        <v>460578.709848686</v>
      </c>
      <c r="AB20" s="45">
        <f t="shared" ref="AB20:AH20" si="22">SUM(AB21:AB23)</f>
        <v>0</v>
      </c>
      <c r="AC20" s="45">
        <f t="shared" si="22"/>
        <v>0</v>
      </c>
      <c r="AD20" s="45">
        <f t="shared" si="22"/>
        <v>414122.64401380409</v>
      </c>
      <c r="AE20" s="45">
        <f t="shared" si="22"/>
        <v>13273.161667109105</v>
      </c>
      <c r="AF20" s="45">
        <f t="shared" si="22"/>
        <v>0</v>
      </c>
      <c r="AG20" s="45">
        <f t="shared" si="22"/>
        <v>0</v>
      </c>
      <c r="AH20" s="45">
        <f t="shared" si="22"/>
        <v>33182.904167772766</v>
      </c>
      <c r="AI20" s="45">
        <f t="shared" si="7"/>
        <v>460578.709848686</v>
      </c>
      <c r="AJ20" s="45">
        <f t="shared" ref="AJ20:AP20" si="23">SUM(AJ21:AJ23)</f>
        <v>0</v>
      </c>
      <c r="AK20" s="45">
        <f t="shared" si="23"/>
        <v>0</v>
      </c>
      <c r="AL20" s="45">
        <f t="shared" si="23"/>
        <v>398194.85001327319</v>
      </c>
      <c r="AM20" s="45">
        <f t="shared" si="23"/>
        <v>13273.161667109105</v>
      </c>
      <c r="AN20" s="45">
        <f t="shared" si="23"/>
        <v>0</v>
      </c>
      <c r="AO20" s="45">
        <f t="shared" si="23"/>
        <v>0</v>
      </c>
      <c r="AP20" s="45">
        <f t="shared" si="23"/>
        <v>33182.904167772766</v>
      </c>
      <c r="AQ20" s="45">
        <f t="shared" si="9"/>
        <v>444650.91584815504</v>
      </c>
      <c r="AR20" s="45">
        <f t="shared" ref="AR20:AX20" si="24">SUM(AR21:AR23)</f>
        <v>0</v>
      </c>
      <c r="AS20" s="45">
        <f t="shared" si="24"/>
        <v>0</v>
      </c>
      <c r="AT20" s="45">
        <f t="shared" si="24"/>
        <v>398194.85001327319</v>
      </c>
      <c r="AU20" s="45">
        <f t="shared" si="24"/>
        <v>13273.161667109105</v>
      </c>
      <c r="AV20" s="45">
        <f t="shared" si="24"/>
        <v>0</v>
      </c>
      <c r="AW20" s="45">
        <f t="shared" si="24"/>
        <v>0</v>
      </c>
      <c r="AX20" s="45">
        <f t="shared" si="24"/>
        <v>33182.904167772766</v>
      </c>
      <c r="AY20" s="49">
        <f t="shared" si="11"/>
        <v>444650.91584815504</v>
      </c>
      <c r="AZ20" s="67">
        <f t="shared" si="12"/>
        <v>2697106.4507565703</v>
      </c>
    </row>
    <row r="21" spans="1:53" ht="26.25" customHeight="1">
      <c r="A21" s="11" t="s">
        <v>70</v>
      </c>
      <c r="B21" s="14" t="s">
        <v>71</v>
      </c>
      <c r="C21" s="11" t="s">
        <v>72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33182.904167772766</v>
      </c>
      <c r="K21" s="45">
        <f t="shared" si="1"/>
        <v>33182.904167772766</v>
      </c>
      <c r="L21" s="18">
        <v>0</v>
      </c>
      <c r="M21" s="18">
        <v>0</v>
      </c>
      <c r="N21" s="18">
        <v>0</v>
      </c>
      <c r="O21" s="18">
        <v>13273.161667109105</v>
      </c>
      <c r="P21" s="50">
        <v>0</v>
      </c>
      <c r="Q21" s="18">
        <v>0</v>
      </c>
      <c r="R21" s="18">
        <v>33182.904167772766</v>
      </c>
      <c r="S21" s="45">
        <f t="shared" si="3"/>
        <v>46456.065834881869</v>
      </c>
      <c r="T21" s="50">
        <v>0</v>
      </c>
      <c r="U21" s="50">
        <v>0</v>
      </c>
      <c r="V21" s="50">
        <v>0</v>
      </c>
      <c r="W21" s="50">
        <v>13273.161667109105</v>
      </c>
      <c r="X21" s="50">
        <v>0</v>
      </c>
      <c r="Y21" s="50">
        <v>0</v>
      </c>
      <c r="Z21" s="50">
        <v>33182.904167772766</v>
      </c>
      <c r="AA21" s="45">
        <f t="shared" si="5"/>
        <v>46456.065834881869</v>
      </c>
      <c r="AB21" s="50">
        <v>0</v>
      </c>
      <c r="AC21" s="50">
        <v>0</v>
      </c>
      <c r="AD21" s="50">
        <v>0</v>
      </c>
      <c r="AE21" s="50">
        <v>13273.161667109105</v>
      </c>
      <c r="AF21" s="50">
        <v>0</v>
      </c>
      <c r="AG21" s="50">
        <v>0</v>
      </c>
      <c r="AH21" s="50">
        <v>33182.904167772766</v>
      </c>
      <c r="AI21" s="45">
        <f t="shared" si="7"/>
        <v>46456.065834881869</v>
      </c>
      <c r="AJ21" s="50">
        <v>0</v>
      </c>
      <c r="AK21" s="50">
        <v>0</v>
      </c>
      <c r="AL21" s="50">
        <v>0</v>
      </c>
      <c r="AM21" s="50">
        <v>13273.161667109105</v>
      </c>
      <c r="AN21" s="50">
        <v>0</v>
      </c>
      <c r="AO21" s="50">
        <v>0</v>
      </c>
      <c r="AP21" s="50">
        <v>33182.904167772766</v>
      </c>
      <c r="AQ21" s="45">
        <f t="shared" si="9"/>
        <v>46456.065834881869</v>
      </c>
      <c r="AR21" s="50">
        <v>0</v>
      </c>
      <c r="AS21" s="50">
        <v>0</v>
      </c>
      <c r="AT21" s="50">
        <v>0</v>
      </c>
      <c r="AU21" s="50">
        <v>13273.161667109105</v>
      </c>
      <c r="AV21" s="50">
        <v>0</v>
      </c>
      <c r="AW21" s="50">
        <v>0</v>
      </c>
      <c r="AX21" s="50">
        <v>33182.904167772766</v>
      </c>
      <c r="AY21" s="45">
        <f t="shared" si="11"/>
        <v>46456.065834881869</v>
      </c>
      <c r="AZ21" s="67">
        <f t="shared" si="12"/>
        <v>265463.23334218207</v>
      </c>
    </row>
    <row r="22" spans="1:53" ht="26.25" customHeight="1">
      <c r="A22" s="11" t="s">
        <v>73</v>
      </c>
      <c r="B22" s="15" t="s">
        <v>74</v>
      </c>
      <c r="C22" s="11" t="s">
        <v>50</v>
      </c>
      <c r="D22" s="50">
        <v>0</v>
      </c>
      <c r="E22" s="50">
        <v>0</v>
      </c>
      <c r="F22" s="50">
        <v>0</v>
      </c>
      <c r="G22" s="50">
        <v>0</v>
      </c>
      <c r="H22" s="18">
        <v>0</v>
      </c>
      <c r="I22" s="50">
        <v>0</v>
      </c>
      <c r="J22" s="50">
        <v>0</v>
      </c>
      <c r="K22" s="45">
        <f t="shared" si="1"/>
        <v>0</v>
      </c>
      <c r="L22" s="50">
        <v>0</v>
      </c>
      <c r="M22" s="50">
        <v>0</v>
      </c>
      <c r="N22" s="50">
        <v>10618.529333687284</v>
      </c>
      <c r="O22" s="50">
        <v>0</v>
      </c>
      <c r="P22" s="50">
        <v>0</v>
      </c>
      <c r="Q22" s="50">
        <v>0</v>
      </c>
      <c r="R22" s="50">
        <v>0</v>
      </c>
      <c r="S22" s="45">
        <f t="shared" si="3"/>
        <v>10618.529333687284</v>
      </c>
      <c r="T22" s="50">
        <v>0</v>
      </c>
      <c r="U22" s="50">
        <v>0</v>
      </c>
      <c r="V22" s="50">
        <v>15927.794000530926</v>
      </c>
      <c r="W22" s="50">
        <v>0</v>
      </c>
      <c r="X22" s="50">
        <v>0</v>
      </c>
      <c r="Y22" s="50">
        <v>0</v>
      </c>
      <c r="Z22" s="50">
        <v>0</v>
      </c>
      <c r="AA22" s="45">
        <f t="shared" si="5"/>
        <v>15927.794000530926</v>
      </c>
      <c r="AB22" s="50">
        <v>0</v>
      </c>
      <c r="AC22" s="50">
        <v>0</v>
      </c>
      <c r="AD22" s="50">
        <v>15927.794000530926</v>
      </c>
      <c r="AE22" s="50">
        <v>0</v>
      </c>
      <c r="AF22" s="50">
        <v>0</v>
      </c>
      <c r="AG22" s="50">
        <v>0</v>
      </c>
      <c r="AH22" s="50">
        <v>0</v>
      </c>
      <c r="AI22" s="45">
        <f t="shared" si="7"/>
        <v>15927.794000530926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45">
        <f t="shared" si="9"/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45">
        <f t="shared" si="11"/>
        <v>0</v>
      </c>
      <c r="AZ22" s="67">
        <f t="shared" si="12"/>
        <v>42474.117334749135</v>
      </c>
    </row>
    <row r="23" spans="1:53" ht="26.25" customHeight="1">
      <c r="A23" s="11" t="s">
        <v>75</v>
      </c>
      <c r="B23" s="15" t="s">
        <v>74</v>
      </c>
      <c r="C23" s="11" t="s">
        <v>55</v>
      </c>
      <c r="D23" s="50">
        <v>0</v>
      </c>
      <c r="E23" s="50">
        <v>0</v>
      </c>
      <c r="F23" s="50">
        <v>398194.85001327319</v>
      </c>
      <c r="G23" s="50">
        <v>0</v>
      </c>
      <c r="H23" s="18">
        <v>0</v>
      </c>
      <c r="I23" s="50">
        <v>0</v>
      </c>
      <c r="J23" s="50">
        <v>0</v>
      </c>
      <c r="K23" s="45">
        <f t="shared" si="1"/>
        <v>398194.85001327319</v>
      </c>
      <c r="L23" s="50">
        <v>0</v>
      </c>
      <c r="M23" s="50">
        <v>0</v>
      </c>
      <c r="N23" s="50">
        <v>398194.85001327319</v>
      </c>
      <c r="O23" s="50">
        <v>0</v>
      </c>
      <c r="P23" s="50">
        <v>0</v>
      </c>
      <c r="Q23" s="50">
        <v>0</v>
      </c>
      <c r="R23" s="50">
        <v>0</v>
      </c>
      <c r="S23" s="45">
        <f t="shared" si="3"/>
        <v>398194.85001327319</v>
      </c>
      <c r="T23" s="50">
        <v>0</v>
      </c>
      <c r="U23" s="50">
        <v>0</v>
      </c>
      <c r="V23" s="50">
        <v>398194.85001327319</v>
      </c>
      <c r="W23" s="50">
        <v>0</v>
      </c>
      <c r="X23" s="50">
        <v>0</v>
      </c>
      <c r="Y23" s="50">
        <v>0</v>
      </c>
      <c r="Z23" s="50">
        <v>0</v>
      </c>
      <c r="AA23" s="45">
        <f t="shared" si="5"/>
        <v>398194.85001327319</v>
      </c>
      <c r="AB23" s="50">
        <v>0</v>
      </c>
      <c r="AC23" s="50">
        <v>0</v>
      </c>
      <c r="AD23" s="50">
        <v>398194.85001327319</v>
      </c>
      <c r="AE23" s="50">
        <v>0</v>
      </c>
      <c r="AF23" s="50">
        <v>0</v>
      </c>
      <c r="AG23" s="50">
        <v>0</v>
      </c>
      <c r="AH23" s="50">
        <v>0</v>
      </c>
      <c r="AI23" s="45">
        <f t="shared" si="7"/>
        <v>398194.85001327319</v>
      </c>
      <c r="AJ23" s="50">
        <v>0</v>
      </c>
      <c r="AK23" s="50">
        <v>0</v>
      </c>
      <c r="AL23" s="50">
        <v>398194.85001327319</v>
      </c>
      <c r="AM23" s="50">
        <v>0</v>
      </c>
      <c r="AN23" s="50">
        <v>0</v>
      </c>
      <c r="AO23" s="50">
        <v>0</v>
      </c>
      <c r="AP23" s="50">
        <v>0</v>
      </c>
      <c r="AQ23" s="45">
        <f t="shared" si="9"/>
        <v>398194.85001327319</v>
      </c>
      <c r="AR23" s="50">
        <v>0</v>
      </c>
      <c r="AS23" s="50">
        <v>0</v>
      </c>
      <c r="AT23" s="50">
        <v>398194.85001327319</v>
      </c>
      <c r="AU23" s="50">
        <v>0</v>
      </c>
      <c r="AV23" s="50">
        <v>0</v>
      </c>
      <c r="AW23" s="50">
        <v>0</v>
      </c>
      <c r="AX23" s="50">
        <v>0</v>
      </c>
      <c r="AY23" s="45">
        <f t="shared" si="11"/>
        <v>398194.85001327319</v>
      </c>
      <c r="AZ23" s="67">
        <f t="shared" si="12"/>
        <v>2389169.1000796393</v>
      </c>
    </row>
    <row r="24" spans="1:53" ht="26.25" customHeight="1">
      <c r="A24" s="43" t="s">
        <v>76</v>
      </c>
      <c r="B24" s="43" t="s">
        <v>564</v>
      </c>
      <c r="C24" s="43" t="s">
        <v>18</v>
      </c>
      <c r="D24" s="44">
        <f t="shared" ref="D24:J24" si="25">SUM(D25+D27)</f>
        <v>30528.271834350944</v>
      </c>
      <c r="E24" s="44">
        <f t="shared" si="25"/>
        <v>0</v>
      </c>
      <c r="F24" s="44">
        <f t="shared" si="25"/>
        <v>7021.5025219007166</v>
      </c>
      <c r="G24" s="44">
        <f t="shared" si="25"/>
        <v>102203.34483674011</v>
      </c>
      <c r="H24" s="44">
        <f t="shared" si="25"/>
        <v>0</v>
      </c>
      <c r="I24" s="44">
        <f t="shared" si="25"/>
        <v>0</v>
      </c>
      <c r="J24" s="44">
        <f t="shared" si="25"/>
        <v>0</v>
      </c>
      <c r="K24" s="45">
        <f t="shared" si="1"/>
        <v>139753.11919299178</v>
      </c>
      <c r="L24" s="44">
        <f t="shared" ref="L24:R24" si="26">SUM(L25+L27)</f>
        <v>31138.837271037963</v>
      </c>
      <c r="M24" s="44">
        <f t="shared" si="26"/>
        <v>0</v>
      </c>
      <c r="N24" s="44">
        <f t="shared" si="26"/>
        <v>7432.9705335810995</v>
      </c>
      <c r="O24" s="44">
        <f t="shared" si="26"/>
        <v>92912.131669763738</v>
      </c>
      <c r="P24" s="44">
        <f t="shared" si="26"/>
        <v>0</v>
      </c>
      <c r="Q24" s="44">
        <f t="shared" si="26"/>
        <v>0</v>
      </c>
      <c r="R24" s="44">
        <f t="shared" si="26"/>
        <v>0</v>
      </c>
      <c r="S24" s="45">
        <f t="shared" si="3"/>
        <v>131483.93947438279</v>
      </c>
      <c r="T24" s="44">
        <f t="shared" ref="T24:Z24" si="27">SUM(T25+T27)</f>
        <v>31444.11998938147</v>
      </c>
      <c r="U24" s="44">
        <f t="shared" si="27"/>
        <v>0</v>
      </c>
      <c r="V24" s="44">
        <f t="shared" si="27"/>
        <v>7963.8970002654623</v>
      </c>
      <c r="W24" s="44">
        <f t="shared" si="27"/>
        <v>0</v>
      </c>
      <c r="X24" s="44">
        <f t="shared" si="27"/>
        <v>0</v>
      </c>
      <c r="Y24" s="44">
        <f t="shared" si="27"/>
        <v>0</v>
      </c>
      <c r="Z24" s="44">
        <f t="shared" si="27"/>
        <v>0</v>
      </c>
      <c r="AA24" s="45">
        <f t="shared" si="5"/>
        <v>39408.016989646931</v>
      </c>
      <c r="AB24" s="44">
        <f t="shared" ref="AB24:AH24" si="28">SUM(AB25+AB27)</f>
        <v>168038.22670560129</v>
      </c>
      <c r="AC24" s="44">
        <f t="shared" si="28"/>
        <v>0</v>
      </c>
      <c r="AD24" s="44">
        <f t="shared" si="28"/>
        <v>8494.823466949827</v>
      </c>
      <c r="AE24" s="44">
        <f t="shared" si="28"/>
        <v>132731.61667109106</v>
      </c>
      <c r="AF24" s="44">
        <f t="shared" si="28"/>
        <v>0</v>
      </c>
      <c r="AG24" s="44">
        <f t="shared" si="28"/>
        <v>0</v>
      </c>
      <c r="AH24" s="44">
        <f t="shared" si="28"/>
        <v>0</v>
      </c>
      <c r="AI24" s="45">
        <f t="shared" si="7"/>
        <v>309264.66684364219</v>
      </c>
      <c r="AJ24" s="44">
        <f t="shared" ref="AJ24:AP24" si="29">SUM(AJ25+AJ27)</f>
        <v>184629.67878948766</v>
      </c>
      <c r="AK24" s="44">
        <f t="shared" si="29"/>
        <v>0</v>
      </c>
      <c r="AL24" s="44">
        <f t="shared" si="29"/>
        <v>8494.823466949827</v>
      </c>
      <c r="AM24" s="44">
        <f t="shared" si="29"/>
        <v>846164.05627820548</v>
      </c>
      <c r="AN24" s="44">
        <f t="shared" si="29"/>
        <v>0</v>
      </c>
      <c r="AO24" s="44">
        <f t="shared" si="29"/>
        <v>0</v>
      </c>
      <c r="AP24" s="44">
        <f t="shared" si="29"/>
        <v>0</v>
      </c>
      <c r="AQ24" s="45">
        <f t="shared" si="9"/>
        <v>1039288.5585346429</v>
      </c>
      <c r="AR24" s="44">
        <f t="shared" ref="AR24:AX24" si="30">SUM(AR25+AR27)</f>
        <v>35372.975842845764</v>
      </c>
      <c r="AS24" s="44">
        <f t="shared" si="30"/>
        <v>0</v>
      </c>
      <c r="AT24" s="44">
        <f t="shared" si="30"/>
        <v>9556.6764003185563</v>
      </c>
      <c r="AU24" s="44">
        <f t="shared" si="30"/>
        <v>0</v>
      </c>
      <c r="AV24" s="44">
        <f t="shared" si="30"/>
        <v>0</v>
      </c>
      <c r="AW24" s="44">
        <f t="shared" si="30"/>
        <v>0</v>
      </c>
      <c r="AX24" s="44">
        <f t="shared" si="30"/>
        <v>0</v>
      </c>
      <c r="AY24" s="45">
        <f t="shared" si="11"/>
        <v>44929.652243164324</v>
      </c>
      <c r="AZ24" s="67">
        <f t="shared" si="12"/>
        <v>1704127.953278471</v>
      </c>
    </row>
    <row r="25" spans="1:53" ht="26.25" customHeight="1">
      <c r="A25" s="46" t="s">
        <v>92</v>
      </c>
      <c r="B25" s="46" t="s">
        <v>93</v>
      </c>
      <c r="C25" s="46" t="s">
        <v>18</v>
      </c>
      <c r="D25" s="45">
        <f t="shared" ref="D25:J25" si="31">D26</f>
        <v>0</v>
      </c>
      <c r="E25" s="45">
        <f t="shared" si="31"/>
        <v>0</v>
      </c>
      <c r="F25" s="45">
        <f t="shared" si="31"/>
        <v>0</v>
      </c>
      <c r="G25" s="45">
        <f t="shared" si="31"/>
        <v>0</v>
      </c>
      <c r="H25" s="45">
        <f t="shared" si="31"/>
        <v>0</v>
      </c>
      <c r="I25" s="45">
        <f t="shared" si="31"/>
        <v>0</v>
      </c>
      <c r="J25" s="45">
        <f t="shared" si="31"/>
        <v>0</v>
      </c>
      <c r="K25" s="45">
        <f t="shared" si="1"/>
        <v>0</v>
      </c>
      <c r="L25" s="45">
        <f t="shared" ref="L25:R25" si="32">L26</f>
        <v>0</v>
      </c>
      <c r="M25" s="45">
        <f t="shared" si="32"/>
        <v>0</v>
      </c>
      <c r="N25" s="45">
        <f t="shared" si="32"/>
        <v>0</v>
      </c>
      <c r="O25" s="45">
        <f t="shared" si="32"/>
        <v>0</v>
      </c>
      <c r="P25" s="45">
        <f t="shared" si="32"/>
        <v>0</v>
      </c>
      <c r="Q25" s="45">
        <f t="shared" si="32"/>
        <v>0</v>
      </c>
      <c r="R25" s="45">
        <f t="shared" si="32"/>
        <v>0</v>
      </c>
      <c r="S25" s="45">
        <f t="shared" si="3"/>
        <v>0</v>
      </c>
      <c r="T25" s="45">
        <f t="shared" ref="T25:Z25" si="33">T26</f>
        <v>0</v>
      </c>
      <c r="U25" s="45">
        <f t="shared" si="33"/>
        <v>0</v>
      </c>
      <c r="V25" s="45">
        <f t="shared" si="33"/>
        <v>0</v>
      </c>
      <c r="W25" s="45">
        <f t="shared" si="33"/>
        <v>0</v>
      </c>
      <c r="X25" s="45">
        <f t="shared" si="33"/>
        <v>0</v>
      </c>
      <c r="Y25" s="45">
        <f t="shared" si="33"/>
        <v>0</v>
      </c>
      <c r="Z25" s="45">
        <f t="shared" si="33"/>
        <v>0</v>
      </c>
      <c r="AA25" s="45">
        <f t="shared" si="5"/>
        <v>0</v>
      </c>
      <c r="AB25" s="45">
        <f t="shared" ref="AB25:AH25" si="34">AB26</f>
        <v>132731.61667109106</v>
      </c>
      <c r="AC25" s="45">
        <f t="shared" si="34"/>
        <v>0</v>
      </c>
      <c r="AD25" s="45">
        <f t="shared" si="34"/>
        <v>0</v>
      </c>
      <c r="AE25" s="45">
        <f t="shared" si="34"/>
        <v>132731.61667109106</v>
      </c>
      <c r="AF25" s="45">
        <f t="shared" si="34"/>
        <v>0</v>
      </c>
      <c r="AG25" s="45">
        <f t="shared" si="34"/>
        <v>0</v>
      </c>
      <c r="AH25" s="45">
        <f t="shared" si="34"/>
        <v>0</v>
      </c>
      <c r="AI25" s="45">
        <f t="shared" si="7"/>
        <v>265463.23334218212</v>
      </c>
      <c r="AJ25" s="45">
        <f t="shared" ref="AJ25:AP25" si="35">AJ26</f>
        <v>149323.06875497743</v>
      </c>
      <c r="AK25" s="45">
        <f t="shared" si="35"/>
        <v>0</v>
      </c>
      <c r="AL25" s="45">
        <f t="shared" si="35"/>
        <v>0</v>
      </c>
      <c r="AM25" s="45">
        <f t="shared" si="35"/>
        <v>846164.05627820548</v>
      </c>
      <c r="AN25" s="45">
        <f t="shared" si="35"/>
        <v>0</v>
      </c>
      <c r="AO25" s="45">
        <f t="shared" si="35"/>
        <v>0</v>
      </c>
      <c r="AP25" s="45">
        <f t="shared" si="35"/>
        <v>0</v>
      </c>
      <c r="AQ25" s="45">
        <f t="shared" si="9"/>
        <v>995487.12503318291</v>
      </c>
      <c r="AR25" s="45">
        <f t="shared" ref="AR25:AX25" si="36">AR26</f>
        <v>0</v>
      </c>
      <c r="AS25" s="45">
        <f t="shared" si="36"/>
        <v>0</v>
      </c>
      <c r="AT25" s="45">
        <f t="shared" si="36"/>
        <v>0</v>
      </c>
      <c r="AU25" s="45">
        <f t="shared" si="36"/>
        <v>0</v>
      </c>
      <c r="AV25" s="45">
        <f t="shared" si="36"/>
        <v>0</v>
      </c>
      <c r="AW25" s="45">
        <f t="shared" si="36"/>
        <v>0</v>
      </c>
      <c r="AX25" s="45">
        <f t="shared" si="36"/>
        <v>0</v>
      </c>
      <c r="AY25" s="49">
        <f t="shared" si="11"/>
        <v>0</v>
      </c>
      <c r="AZ25" s="67">
        <f t="shared" si="12"/>
        <v>1260950.3583753649</v>
      </c>
    </row>
    <row r="26" spans="1:53" ht="26.25" customHeight="1">
      <c r="A26" s="11" t="s">
        <v>96</v>
      </c>
      <c r="B26" s="11" t="s">
        <v>97</v>
      </c>
      <c r="C26" s="11" t="s">
        <v>55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45">
        <f t="shared" si="1"/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45">
        <f t="shared" si="3"/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45">
        <f t="shared" si="5"/>
        <v>0</v>
      </c>
      <c r="AB26" s="50">
        <v>132731.61667109106</v>
      </c>
      <c r="AC26" s="50">
        <v>0</v>
      </c>
      <c r="AD26" s="50">
        <v>0</v>
      </c>
      <c r="AE26" s="50">
        <v>132731.61667109106</v>
      </c>
      <c r="AF26" s="50">
        <v>0</v>
      </c>
      <c r="AG26" s="50">
        <v>0</v>
      </c>
      <c r="AH26" s="50">
        <v>0</v>
      </c>
      <c r="AI26" s="45">
        <f t="shared" si="7"/>
        <v>265463.23334218212</v>
      </c>
      <c r="AJ26" s="50">
        <v>149323.06875497743</v>
      </c>
      <c r="AK26" s="50">
        <v>0</v>
      </c>
      <c r="AL26" s="50">
        <v>0</v>
      </c>
      <c r="AM26" s="50">
        <v>846164.05627820548</v>
      </c>
      <c r="AN26" s="50">
        <v>0</v>
      </c>
      <c r="AO26" s="50">
        <v>0</v>
      </c>
      <c r="AP26" s="50">
        <v>0</v>
      </c>
      <c r="AQ26" s="45">
        <f t="shared" si="9"/>
        <v>995487.12503318291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45">
        <f t="shared" si="11"/>
        <v>0</v>
      </c>
      <c r="AZ26" s="67">
        <f t="shared" si="12"/>
        <v>1260950.3583753649</v>
      </c>
    </row>
    <row r="27" spans="1:53" ht="26.25" customHeight="1">
      <c r="A27" s="46" t="s">
        <v>98</v>
      </c>
      <c r="B27" s="46" t="s">
        <v>99</v>
      </c>
      <c r="C27" s="46" t="s">
        <v>18</v>
      </c>
      <c r="D27" s="47">
        <f t="shared" ref="D27:J27" si="37">SUM(D28:D31)</f>
        <v>30528.271834350944</v>
      </c>
      <c r="E27" s="47">
        <f t="shared" si="37"/>
        <v>0</v>
      </c>
      <c r="F27" s="47">
        <f t="shared" si="37"/>
        <v>7021.5025219007166</v>
      </c>
      <c r="G27" s="47">
        <f t="shared" si="37"/>
        <v>102203.34483674011</v>
      </c>
      <c r="H27" s="47">
        <f t="shared" si="37"/>
        <v>0</v>
      </c>
      <c r="I27" s="47">
        <f t="shared" si="37"/>
        <v>0</v>
      </c>
      <c r="J27" s="47">
        <f t="shared" si="37"/>
        <v>0</v>
      </c>
      <c r="K27" s="45">
        <f t="shared" si="1"/>
        <v>139753.11919299178</v>
      </c>
      <c r="L27" s="47">
        <f t="shared" ref="L27:R27" si="38">SUM(L28:L31)</f>
        <v>31138.837271037963</v>
      </c>
      <c r="M27" s="47">
        <f t="shared" si="38"/>
        <v>0</v>
      </c>
      <c r="N27" s="47">
        <f t="shared" si="38"/>
        <v>7432.9705335810995</v>
      </c>
      <c r="O27" s="47">
        <f t="shared" si="38"/>
        <v>92912.131669763738</v>
      </c>
      <c r="P27" s="47">
        <f t="shared" si="38"/>
        <v>0</v>
      </c>
      <c r="Q27" s="47">
        <f t="shared" si="38"/>
        <v>0</v>
      </c>
      <c r="R27" s="47">
        <f t="shared" si="38"/>
        <v>0</v>
      </c>
      <c r="S27" s="45">
        <f t="shared" si="3"/>
        <v>131483.93947438279</v>
      </c>
      <c r="T27" s="45">
        <f t="shared" ref="T27:Z27" si="39">SUM(T28:T31)</f>
        <v>31444.11998938147</v>
      </c>
      <c r="U27" s="45">
        <f t="shared" si="39"/>
        <v>0</v>
      </c>
      <c r="V27" s="45">
        <f t="shared" si="39"/>
        <v>7963.8970002654623</v>
      </c>
      <c r="W27" s="45">
        <f t="shared" si="39"/>
        <v>0</v>
      </c>
      <c r="X27" s="45">
        <f t="shared" si="39"/>
        <v>0</v>
      </c>
      <c r="Y27" s="45">
        <f t="shared" si="39"/>
        <v>0</v>
      </c>
      <c r="Z27" s="45">
        <f t="shared" si="39"/>
        <v>0</v>
      </c>
      <c r="AA27" s="45">
        <f t="shared" si="5"/>
        <v>39408.016989646931</v>
      </c>
      <c r="AB27" s="45">
        <f t="shared" ref="AB27:AH27" si="40">SUM(AB28:AB31)</f>
        <v>35306.610034510224</v>
      </c>
      <c r="AC27" s="45">
        <f t="shared" si="40"/>
        <v>0</v>
      </c>
      <c r="AD27" s="45">
        <f t="shared" si="40"/>
        <v>8494.823466949827</v>
      </c>
      <c r="AE27" s="45">
        <f t="shared" si="40"/>
        <v>0</v>
      </c>
      <c r="AF27" s="45">
        <f t="shared" si="40"/>
        <v>0</v>
      </c>
      <c r="AG27" s="45">
        <f t="shared" si="40"/>
        <v>0</v>
      </c>
      <c r="AH27" s="45">
        <f t="shared" si="40"/>
        <v>0</v>
      </c>
      <c r="AI27" s="45">
        <f t="shared" si="7"/>
        <v>43801.433501460051</v>
      </c>
      <c r="AJ27" s="45">
        <f t="shared" ref="AJ27:AP27" si="41">SUM(AJ28:AJ31)</f>
        <v>35306.610034510224</v>
      </c>
      <c r="AK27" s="45">
        <f t="shared" si="41"/>
        <v>0</v>
      </c>
      <c r="AL27" s="45">
        <f t="shared" si="41"/>
        <v>8494.823466949827</v>
      </c>
      <c r="AM27" s="45">
        <f t="shared" si="41"/>
        <v>0</v>
      </c>
      <c r="AN27" s="45">
        <f t="shared" si="41"/>
        <v>0</v>
      </c>
      <c r="AO27" s="45">
        <f t="shared" si="41"/>
        <v>0</v>
      </c>
      <c r="AP27" s="45">
        <f t="shared" si="41"/>
        <v>0</v>
      </c>
      <c r="AQ27" s="45">
        <f t="shared" si="9"/>
        <v>43801.433501460051</v>
      </c>
      <c r="AR27" s="45">
        <f t="shared" ref="AR27:AX27" si="42">SUM(AR28:AR31)</f>
        <v>35372.975842845764</v>
      </c>
      <c r="AS27" s="45">
        <f t="shared" si="42"/>
        <v>0</v>
      </c>
      <c r="AT27" s="45">
        <f t="shared" si="42"/>
        <v>9556.6764003185563</v>
      </c>
      <c r="AU27" s="45">
        <f t="shared" si="42"/>
        <v>0</v>
      </c>
      <c r="AV27" s="45">
        <f t="shared" si="42"/>
        <v>0</v>
      </c>
      <c r="AW27" s="45">
        <f t="shared" si="42"/>
        <v>0</v>
      </c>
      <c r="AX27" s="45">
        <f t="shared" si="42"/>
        <v>0</v>
      </c>
      <c r="AY27" s="49">
        <f t="shared" si="11"/>
        <v>44929.652243164324</v>
      </c>
      <c r="AZ27" s="67">
        <f t="shared" si="12"/>
        <v>443177.59490310593</v>
      </c>
    </row>
    <row r="28" spans="1:53" ht="26.25" customHeight="1">
      <c r="A28" s="11" t="s">
        <v>103</v>
      </c>
      <c r="B28" s="14" t="s">
        <v>104</v>
      </c>
      <c r="C28" s="11" t="s">
        <v>55</v>
      </c>
      <c r="D28" s="50">
        <v>0</v>
      </c>
      <c r="E28" s="50">
        <v>0</v>
      </c>
      <c r="F28" s="50">
        <v>2243.1643217414389</v>
      </c>
      <c r="G28" s="50">
        <v>0</v>
      </c>
      <c r="H28" s="50">
        <v>0</v>
      </c>
      <c r="I28" s="50">
        <v>0</v>
      </c>
      <c r="J28" s="50">
        <v>0</v>
      </c>
      <c r="K28" s="45">
        <f t="shared" si="1"/>
        <v>2243.1643217414389</v>
      </c>
      <c r="L28" s="50">
        <v>0</v>
      </c>
      <c r="M28" s="50">
        <v>0</v>
      </c>
      <c r="N28" s="50">
        <v>2654.6323334218209</v>
      </c>
      <c r="O28" s="50">
        <v>0</v>
      </c>
      <c r="P28" s="50">
        <v>0</v>
      </c>
      <c r="Q28" s="50">
        <v>0</v>
      </c>
      <c r="R28" s="50">
        <v>0</v>
      </c>
      <c r="S28" s="45">
        <f t="shared" si="3"/>
        <v>2654.6323334218209</v>
      </c>
      <c r="T28" s="50">
        <v>0</v>
      </c>
      <c r="U28" s="50">
        <v>0</v>
      </c>
      <c r="V28" s="50">
        <v>2654.6323334218209</v>
      </c>
      <c r="W28" s="50">
        <v>0</v>
      </c>
      <c r="X28" s="50">
        <v>0</v>
      </c>
      <c r="Y28" s="50">
        <v>0</v>
      </c>
      <c r="Z28" s="50">
        <v>0</v>
      </c>
      <c r="AA28" s="45">
        <f t="shared" si="5"/>
        <v>2654.6323334218209</v>
      </c>
      <c r="AB28" s="50">
        <v>0</v>
      </c>
      <c r="AC28" s="50">
        <v>0</v>
      </c>
      <c r="AD28" s="50">
        <v>2654.6323334218209</v>
      </c>
      <c r="AE28" s="50">
        <v>0</v>
      </c>
      <c r="AF28" s="50">
        <v>0</v>
      </c>
      <c r="AG28" s="50">
        <v>0</v>
      </c>
      <c r="AH28" s="50">
        <v>0</v>
      </c>
      <c r="AI28" s="45">
        <f t="shared" si="7"/>
        <v>2654.6323334218209</v>
      </c>
      <c r="AJ28" s="50">
        <v>0</v>
      </c>
      <c r="AK28" s="50">
        <v>0</v>
      </c>
      <c r="AL28" s="50">
        <v>2654.6323334218209</v>
      </c>
      <c r="AM28" s="50">
        <v>0</v>
      </c>
      <c r="AN28" s="50">
        <v>0</v>
      </c>
      <c r="AO28" s="50">
        <v>0</v>
      </c>
      <c r="AP28" s="50">
        <v>0</v>
      </c>
      <c r="AQ28" s="45">
        <f t="shared" si="9"/>
        <v>2654.6323334218209</v>
      </c>
      <c r="AR28" s="50">
        <v>0</v>
      </c>
      <c r="AS28" s="50">
        <v>0</v>
      </c>
      <c r="AT28" s="50">
        <v>2654.6323334218209</v>
      </c>
      <c r="AU28" s="50">
        <v>0</v>
      </c>
      <c r="AV28" s="50">
        <v>0</v>
      </c>
      <c r="AW28" s="50">
        <v>0</v>
      </c>
      <c r="AX28" s="50">
        <v>0</v>
      </c>
      <c r="AY28" s="45">
        <f t="shared" si="11"/>
        <v>2654.6323334218209</v>
      </c>
      <c r="AZ28" s="67">
        <f t="shared" si="12"/>
        <v>15516.325988850545</v>
      </c>
    </row>
    <row r="29" spans="1:53" ht="26.25" customHeight="1">
      <c r="A29" s="11" t="s">
        <v>105</v>
      </c>
      <c r="B29" s="14" t="s">
        <v>106</v>
      </c>
      <c r="C29" s="11" t="s">
        <v>55</v>
      </c>
      <c r="D29" s="50">
        <v>0</v>
      </c>
      <c r="E29" s="50">
        <v>0</v>
      </c>
      <c r="F29" s="50">
        <v>0</v>
      </c>
      <c r="G29" s="50">
        <v>102203.34483674011</v>
      </c>
      <c r="H29" s="50">
        <v>0</v>
      </c>
      <c r="I29" s="50">
        <v>0</v>
      </c>
      <c r="J29" s="50">
        <v>0</v>
      </c>
      <c r="K29" s="45">
        <f t="shared" si="1"/>
        <v>102203.34483674011</v>
      </c>
      <c r="L29" s="50">
        <v>0</v>
      </c>
      <c r="M29" s="50">
        <v>0</v>
      </c>
      <c r="N29" s="50">
        <v>0</v>
      </c>
      <c r="O29" s="50">
        <v>92912.131669763738</v>
      </c>
      <c r="P29" s="50">
        <v>0</v>
      </c>
      <c r="Q29" s="50">
        <v>0</v>
      </c>
      <c r="R29" s="50">
        <v>0</v>
      </c>
      <c r="S29" s="45">
        <f t="shared" si="3"/>
        <v>92912.131669763738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45">
        <f t="shared" si="5"/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45">
        <f t="shared" si="7"/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45">
        <f t="shared" si="9"/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45">
        <f t="shared" si="11"/>
        <v>0</v>
      </c>
      <c r="AZ29" s="67">
        <f t="shared" si="12"/>
        <v>195115.47650650385</v>
      </c>
    </row>
    <row r="30" spans="1:53" ht="26.25" customHeight="1">
      <c r="A30" s="11" t="s">
        <v>107</v>
      </c>
      <c r="B30" s="14" t="s">
        <v>108</v>
      </c>
      <c r="C30" s="50" t="s">
        <v>55</v>
      </c>
      <c r="D30" s="50">
        <v>0</v>
      </c>
      <c r="E30" s="50">
        <v>0</v>
      </c>
      <c r="F30" s="50">
        <v>4778.3382001592781</v>
      </c>
      <c r="G30" s="50">
        <v>0</v>
      </c>
      <c r="H30" s="50">
        <v>0</v>
      </c>
      <c r="I30" s="50">
        <v>0</v>
      </c>
      <c r="J30" s="50">
        <v>0</v>
      </c>
      <c r="K30" s="45">
        <f t="shared" si="1"/>
        <v>4778.3382001592781</v>
      </c>
      <c r="L30" s="50">
        <v>0</v>
      </c>
      <c r="M30" s="50">
        <v>0</v>
      </c>
      <c r="N30" s="50">
        <v>4778.3382001592781</v>
      </c>
      <c r="O30" s="50">
        <v>0</v>
      </c>
      <c r="P30" s="50">
        <v>0</v>
      </c>
      <c r="Q30" s="50">
        <v>0</v>
      </c>
      <c r="R30" s="50">
        <v>0</v>
      </c>
      <c r="S30" s="45">
        <f t="shared" si="3"/>
        <v>4778.3382001592781</v>
      </c>
      <c r="T30" s="50">
        <v>0</v>
      </c>
      <c r="U30" s="50">
        <v>0</v>
      </c>
      <c r="V30" s="50">
        <v>5309.2646668436419</v>
      </c>
      <c r="W30" s="50">
        <v>0</v>
      </c>
      <c r="X30" s="50">
        <v>0</v>
      </c>
      <c r="Y30" s="50">
        <v>0</v>
      </c>
      <c r="Z30" s="50">
        <v>0</v>
      </c>
      <c r="AA30" s="45">
        <f t="shared" si="5"/>
        <v>5309.2646668436419</v>
      </c>
      <c r="AB30" s="50">
        <v>0</v>
      </c>
      <c r="AC30" s="50">
        <v>0</v>
      </c>
      <c r="AD30" s="50">
        <v>5840.1911335280065</v>
      </c>
      <c r="AE30" s="50">
        <v>0</v>
      </c>
      <c r="AF30" s="50">
        <v>0</v>
      </c>
      <c r="AG30" s="50">
        <v>0</v>
      </c>
      <c r="AH30" s="50">
        <v>0</v>
      </c>
      <c r="AI30" s="45">
        <f t="shared" si="7"/>
        <v>5840.1911335280065</v>
      </c>
      <c r="AJ30" s="50">
        <v>0</v>
      </c>
      <c r="AK30" s="50">
        <v>0</v>
      </c>
      <c r="AL30" s="50">
        <v>5840.1911335280065</v>
      </c>
      <c r="AM30" s="50">
        <v>0</v>
      </c>
      <c r="AN30" s="50">
        <v>0</v>
      </c>
      <c r="AO30" s="50">
        <v>0</v>
      </c>
      <c r="AP30" s="50">
        <v>0</v>
      </c>
      <c r="AQ30" s="45">
        <f t="shared" si="9"/>
        <v>5840.1911335280065</v>
      </c>
      <c r="AR30" s="50">
        <v>0</v>
      </c>
      <c r="AS30" s="50">
        <v>0</v>
      </c>
      <c r="AT30" s="50">
        <v>6902.0440668967349</v>
      </c>
      <c r="AU30" s="50">
        <v>0</v>
      </c>
      <c r="AV30" s="50">
        <v>0</v>
      </c>
      <c r="AW30" s="50">
        <v>0</v>
      </c>
      <c r="AX30" s="50">
        <v>0</v>
      </c>
      <c r="AY30" s="45">
        <f t="shared" si="11"/>
        <v>6902.0440668967349</v>
      </c>
      <c r="AZ30" s="67">
        <f t="shared" si="12"/>
        <v>33448.367401114941</v>
      </c>
    </row>
    <row r="31" spans="1:53" ht="26.25" customHeight="1">
      <c r="A31" s="11" t="s">
        <v>109</v>
      </c>
      <c r="B31" s="14" t="s">
        <v>110</v>
      </c>
      <c r="C31" s="50" t="s">
        <v>45</v>
      </c>
      <c r="D31" s="50">
        <v>30528.271834350944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45">
        <f t="shared" si="1"/>
        <v>30528.271834350944</v>
      </c>
      <c r="L31" s="50">
        <v>31138.837271037963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45">
        <f t="shared" si="3"/>
        <v>31138.837271037963</v>
      </c>
      <c r="T31" s="50">
        <v>31444.11998938147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45">
        <f t="shared" si="5"/>
        <v>31444.11998938147</v>
      </c>
      <c r="AB31" s="50">
        <v>35306.610034510224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45">
        <f t="shared" si="7"/>
        <v>35306.610034510224</v>
      </c>
      <c r="AJ31" s="50">
        <v>35306.610034510224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45">
        <f t="shared" si="9"/>
        <v>35306.610034510224</v>
      </c>
      <c r="AR31" s="50">
        <v>35372.975842845764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45">
        <f t="shared" si="11"/>
        <v>35372.975842845764</v>
      </c>
      <c r="AZ31" s="67">
        <f t="shared" si="12"/>
        <v>199097.42500663662</v>
      </c>
    </row>
    <row r="32" spans="1:53" ht="26.25" customHeight="1">
      <c r="A32" s="43" t="s">
        <v>111</v>
      </c>
      <c r="B32" s="43" t="s">
        <v>112</v>
      </c>
      <c r="C32" s="44" t="s">
        <v>18</v>
      </c>
      <c r="D32" s="44">
        <f t="shared" ref="D32:J32" si="43">SUM(D33+D37)</f>
        <v>0</v>
      </c>
      <c r="E32" s="44">
        <f t="shared" si="43"/>
        <v>46456.065834881869</v>
      </c>
      <c r="F32" s="44">
        <f t="shared" si="43"/>
        <v>2665.9145208388641</v>
      </c>
      <c r="G32" s="44">
        <f t="shared" si="43"/>
        <v>0</v>
      </c>
      <c r="H32" s="44">
        <f t="shared" si="43"/>
        <v>0</v>
      </c>
      <c r="I32" s="44">
        <f t="shared" si="43"/>
        <v>0</v>
      </c>
      <c r="J32" s="44">
        <f t="shared" si="43"/>
        <v>0</v>
      </c>
      <c r="K32" s="45">
        <f t="shared" si="1"/>
        <v>49121.980355720734</v>
      </c>
      <c r="L32" s="44">
        <f t="shared" ref="L32:R32" si="44">SUM(L33+L37)</f>
        <v>0</v>
      </c>
      <c r="M32" s="44">
        <f t="shared" si="44"/>
        <v>146004.77833820018</v>
      </c>
      <c r="N32" s="44">
        <f t="shared" si="44"/>
        <v>205734.00584019112</v>
      </c>
      <c r="O32" s="44">
        <f t="shared" si="44"/>
        <v>132731.61667109106</v>
      </c>
      <c r="P32" s="44">
        <f t="shared" si="44"/>
        <v>0</v>
      </c>
      <c r="Q32" s="44">
        <f t="shared" si="44"/>
        <v>0</v>
      </c>
      <c r="R32" s="44">
        <f t="shared" si="44"/>
        <v>0</v>
      </c>
      <c r="S32" s="45">
        <f t="shared" si="3"/>
        <v>484470.40084948239</v>
      </c>
      <c r="T32" s="44">
        <f t="shared" ref="T32:Z32" si="45">SUM(T33+T37)</f>
        <v>199097.42500663659</v>
      </c>
      <c r="U32" s="44">
        <f t="shared" si="45"/>
        <v>66365.808335545531</v>
      </c>
      <c r="V32" s="44">
        <f t="shared" si="45"/>
        <v>66365.808335545531</v>
      </c>
      <c r="W32" s="44">
        <f t="shared" si="45"/>
        <v>331829.04167772766</v>
      </c>
      <c r="X32" s="44">
        <f t="shared" si="45"/>
        <v>0</v>
      </c>
      <c r="Y32" s="44">
        <f t="shared" si="45"/>
        <v>0</v>
      </c>
      <c r="Z32" s="44">
        <f t="shared" si="45"/>
        <v>0</v>
      </c>
      <c r="AA32" s="45">
        <f t="shared" si="5"/>
        <v>663658.08335545531</v>
      </c>
      <c r="AB32" s="44">
        <f t="shared" ref="AB32:AH32" si="46">SUM(AB33+AB37)</f>
        <v>0</v>
      </c>
      <c r="AC32" s="44">
        <f t="shared" si="46"/>
        <v>66365.808335545531</v>
      </c>
      <c r="AD32" s="44">
        <f t="shared" si="46"/>
        <v>311919.29917706398</v>
      </c>
      <c r="AE32" s="44">
        <f t="shared" si="46"/>
        <v>808335.54552694457</v>
      </c>
      <c r="AF32" s="44">
        <f t="shared" si="46"/>
        <v>0</v>
      </c>
      <c r="AG32" s="44">
        <f t="shared" si="46"/>
        <v>0</v>
      </c>
      <c r="AH32" s="44">
        <f t="shared" si="46"/>
        <v>0</v>
      </c>
      <c r="AI32" s="45">
        <f t="shared" si="7"/>
        <v>1186620.6530395541</v>
      </c>
      <c r="AJ32" s="44">
        <f t="shared" ref="AJ32:AP32" si="47">SUM(AJ33+AJ37)</f>
        <v>0</v>
      </c>
      <c r="AK32" s="44">
        <f t="shared" si="47"/>
        <v>0</v>
      </c>
      <c r="AL32" s="44">
        <f t="shared" si="47"/>
        <v>46456.065834881869</v>
      </c>
      <c r="AM32" s="44">
        <f t="shared" si="47"/>
        <v>185824.26333952748</v>
      </c>
      <c r="AN32" s="44">
        <f t="shared" si="47"/>
        <v>0</v>
      </c>
      <c r="AO32" s="44">
        <f t="shared" si="47"/>
        <v>0</v>
      </c>
      <c r="AP32" s="44">
        <f t="shared" si="47"/>
        <v>0</v>
      </c>
      <c r="AQ32" s="45">
        <f t="shared" si="9"/>
        <v>232280.32917440933</v>
      </c>
      <c r="AR32" s="44">
        <f t="shared" ref="AR32:AX32" si="48">SUM(AR33+AR37)</f>
        <v>0</v>
      </c>
      <c r="AS32" s="44">
        <f t="shared" si="48"/>
        <v>0</v>
      </c>
      <c r="AT32" s="44">
        <f t="shared" si="48"/>
        <v>0</v>
      </c>
      <c r="AU32" s="44">
        <f t="shared" si="48"/>
        <v>0</v>
      </c>
      <c r="AV32" s="44">
        <f t="shared" si="48"/>
        <v>0</v>
      </c>
      <c r="AW32" s="44">
        <f t="shared" si="48"/>
        <v>0</v>
      </c>
      <c r="AX32" s="44">
        <f t="shared" si="48"/>
        <v>0</v>
      </c>
      <c r="AY32" s="45">
        <f t="shared" si="11"/>
        <v>0</v>
      </c>
      <c r="AZ32" s="67">
        <f t="shared" si="12"/>
        <v>2616151.446774622</v>
      </c>
      <c r="BA32" s="68"/>
    </row>
    <row r="33" spans="1:53" ht="26.25" customHeight="1">
      <c r="A33" s="46" t="s">
        <v>119</v>
      </c>
      <c r="B33" s="46" t="s">
        <v>120</v>
      </c>
      <c r="C33" s="46" t="s">
        <v>18</v>
      </c>
      <c r="D33" s="45">
        <f t="shared" ref="D33:J33" si="49">SUM(D34:D36)</f>
        <v>0</v>
      </c>
      <c r="E33" s="45">
        <f t="shared" si="49"/>
        <v>46456.065834881869</v>
      </c>
      <c r="F33" s="45">
        <f t="shared" si="49"/>
        <v>2665.9145208388641</v>
      </c>
      <c r="G33" s="45">
        <f t="shared" si="49"/>
        <v>0</v>
      </c>
      <c r="H33" s="45">
        <f t="shared" si="49"/>
        <v>0</v>
      </c>
      <c r="I33" s="45">
        <f t="shared" si="49"/>
        <v>0</v>
      </c>
      <c r="J33" s="45">
        <f t="shared" si="49"/>
        <v>0</v>
      </c>
      <c r="K33" s="45">
        <f t="shared" si="1"/>
        <v>49121.980355720734</v>
      </c>
      <c r="L33" s="45">
        <f t="shared" ref="L33:R33" si="50">SUM(L34:L36)</f>
        <v>0</v>
      </c>
      <c r="M33" s="45">
        <f t="shared" si="50"/>
        <v>146004.77833820018</v>
      </c>
      <c r="N33" s="45">
        <f t="shared" si="50"/>
        <v>197770.10883992567</v>
      </c>
      <c r="O33" s="45">
        <f t="shared" si="50"/>
        <v>132731.61667109106</v>
      </c>
      <c r="P33" s="45">
        <f t="shared" si="50"/>
        <v>0</v>
      </c>
      <c r="Q33" s="45">
        <f t="shared" si="50"/>
        <v>0</v>
      </c>
      <c r="R33" s="45">
        <f t="shared" si="50"/>
        <v>0</v>
      </c>
      <c r="S33" s="45">
        <f t="shared" si="3"/>
        <v>476506.50384921691</v>
      </c>
      <c r="T33" s="45">
        <f t="shared" ref="T33:Z33" si="51">SUM(T34:T36)</f>
        <v>199097.42500663659</v>
      </c>
      <c r="U33" s="45">
        <f t="shared" si="51"/>
        <v>66365.808335545531</v>
      </c>
      <c r="V33" s="45">
        <f t="shared" si="51"/>
        <v>66365.808335545531</v>
      </c>
      <c r="W33" s="45">
        <f t="shared" si="51"/>
        <v>0</v>
      </c>
      <c r="X33" s="45">
        <f t="shared" si="51"/>
        <v>0</v>
      </c>
      <c r="Y33" s="45">
        <f t="shared" si="51"/>
        <v>0</v>
      </c>
      <c r="Z33" s="45">
        <f t="shared" si="51"/>
        <v>0</v>
      </c>
      <c r="AA33" s="45">
        <f t="shared" si="5"/>
        <v>331829.04167772766</v>
      </c>
      <c r="AB33" s="45">
        <f t="shared" ref="AB33:AH33" si="52">SUM(AB34:AB36)</f>
        <v>0</v>
      </c>
      <c r="AC33" s="45">
        <f t="shared" si="52"/>
        <v>66365.808335545531</v>
      </c>
      <c r="AD33" s="45">
        <f t="shared" si="52"/>
        <v>265463.23334218212</v>
      </c>
      <c r="AE33" s="45">
        <f t="shared" si="52"/>
        <v>331829.04167772766</v>
      </c>
      <c r="AF33" s="45">
        <f t="shared" si="52"/>
        <v>0</v>
      </c>
      <c r="AG33" s="45">
        <f t="shared" si="52"/>
        <v>0</v>
      </c>
      <c r="AH33" s="45">
        <f t="shared" si="52"/>
        <v>0</v>
      </c>
      <c r="AI33" s="45">
        <f t="shared" si="7"/>
        <v>663658.08335545531</v>
      </c>
      <c r="AJ33" s="45">
        <f t="shared" ref="AJ33:AP33" si="53">SUM(AJ34:AJ36)</f>
        <v>0</v>
      </c>
      <c r="AK33" s="45">
        <f t="shared" si="53"/>
        <v>0</v>
      </c>
      <c r="AL33" s="45">
        <f t="shared" si="53"/>
        <v>0</v>
      </c>
      <c r="AM33" s="45">
        <f t="shared" si="53"/>
        <v>0</v>
      </c>
      <c r="AN33" s="45">
        <f t="shared" si="53"/>
        <v>0</v>
      </c>
      <c r="AO33" s="45">
        <f t="shared" si="53"/>
        <v>0</v>
      </c>
      <c r="AP33" s="45">
        <f t="shared" si="53"/>
        <v>0</v>
      </c>
      <c r="AQ33" s="45">
        <f t="shared" si="9"/>
        <v>0</v>
      </c>
      <c r="AR33" s="45">
        <f t="shared" ref="AR33:AX33" si="54">SUM(AR34:AR36)</f>
        <v>0</v>
      </c>
      <c r="AS33" s="45">
        <f t="shared" si="54"/>
        <v>0</v>
      </c>
      <c r="AT33" s="45">
        <f t="shared" si="54"/>
        <v>0</v>
      </c>
      <c r="AU33" s="45">
        <f t="shared" si="54"/>
        <v>0</v>
      </c>
      <c r="AV33" s="45">
        <f t="shared" si="54"/>
        <v>0</v>
      </c>
      <c r="AW33" s="45">
        <f t="shared" si="54"/>
        <v>0</v>
      </c>
      <c r="AX33" s="45">
        <f t="shared" si="54"/>
        <v>0</v>
      </c>
      <c r="AY33" s="49">
        <f t="shared" si="11"/>
        <v>0</v>
      </c>
      <c r="AZ33" s="67">
        <f t="shared" si="12"/>
        <v>1521115.6092381207</v>
      </c>
      <c r="BA33" s="68"/>
    </row>
    <row r="34" spans="1:53" ht="26.25" customHeight="1">
      <c r="A34" s="11" t="s">
        <v>125</v>
      </c>
      <c r="B34" s="15" t="s">
        <v>126</v>
      </c>
      <c r="C34" s="50" t="s">
        <v>127</v>
      </c>
      <c r="D34" s="50">
        <v>0</v>
      </c>
      <c r="E34" s="50">
        <v>19909.742500663659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45">
        <f t="shared" si="1"/>
        <v>19909.742500663659</v>
      </c>
      <c r="L34" s="50">
        <v>0</v>
      </c>
      <c r="M34" s="50">
        <v>13273.161667109105</v>
      </c>
      <c r="N34" s="50">
        <v>43801.433501460051</v>
      </c>
      <c r="O34" s="50">
        <v>0</v>
      </c>
      <c r="P34" s="50">
        <v>0</v>
      </c>
      <c r="Q34" s="50">
        <v>0</v>
      </c>
      <c r="R34" s="50">
        <v>0</v>
      </c>
      <c r="S34" s="45">
        <f t="shared" si="3"/>
        <v>57074.595168569154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45">
        <f t="shared" si="5"/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45">
        <f t="shared" si="7"/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45">
        <f t="shared" si="9"/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45">
        <f t="shared" si="11"/>
        <v>0</v>
      </c>
      <c r="AZ34" s="67">
        <f t="shared" si="12"/>
        <v>76984.337669232817</v>
      </c>
      <c r="BA34" s="68"/>
    </row>
    <row r="35" spans="1:53" ht="26.25" customHeight="1">
      <c r="A35" s="11" t="s">
        <v>128</v>
      </c>
      <c r="B35" s="15" t="s">
        <v>129</v>
      </c>
      <c r="C35" s="50" t="s">
        <v>127</v>
      </c>
      <c r="D35" s="50">
        <v>0</v>
      </c>
      <c r="E35" s="50">
        <v>0</v>
      </c>
      <c r="F35" s="50">
        <v>2665.9145208388641</v>
      </c>
      <c r="G35" s="50">
        <v>0</v>
      </c>
      <c r="H35" s="50">
        <v>0</v>
      </c>
      <c r="I35" s="50">
        <v>0</v>
      </c>
      <c r="J35" s="50">
        <v>0</v>
      </c>
      <c r="K35" s="45">
        <f t="shared" si="1"/>
        <v>2665.9145208388641</v>
      </c>
      <c r="L35" s="50">
        <v>0</v>
      </c>
      <c r="M35" s="50">
        <v>0</v>
      </c>
      <c r="N35" s="50">
        <v>21237.058667374567</v>
      </c>
      <c r="O35" s="50">
        <v>0</v>
      </c>
      <c r="P35" s="50">
        <v>0</v>
      </c>
      <c r="Q35" s="50">
        <v>0</v>
      </c>
      <c r="R35" s="50">
        <v>0</v>
      </c>
      <c r="S35" s="45">
        <f t="shared" si="3"/>
        <v>21237.058667374567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45">
        <f t="shared" si="5"/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45">
        <f t="shared" si="7"/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45">
        <f t="shared" si="9"/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45">
        <f t="shared" si="11"/>
        <v>0</v>
      </c>
      <c r="AZ35" s="67">
        <f t="shared" si="12"/>
        <v>23902.973188213433</v>
      </c>
      <c r="BA35" s="68"/>
    </row>
    <row r="36" spans="1:53" ht="26.25" customHeight="1">
      <c r="A36" s="11" t="s">
        <v>130</v>
      </c>
      <c r="B36" s="12" t="s">
        <v>131</v>
      </c>
      <c r="C36" s="12" t="s">
        <v>45</v>
      </c>
      <c r="D36" s="50">
        <v>0</v>
      </c>
      <c r="E36" s="50">
        <v>26546.32333421821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45">
        <f t="shared" si="1"/>
        <v>26546.32333421821</v>
      </c>
      <c r="L36" s="50">
        <v>0</v>
      </c>
      <c r="M36" s="50">
        <v>132731.61667109106</v>
      </c>
      <c r="N36" s="50">
        <v>132731.61667109106</v>
      </c>
      <c r="O36" s="50">
        <v>132731.61667109106</v>
      </c>
      <c r="P36" s="50">
        <v>0</v>
      </c>
      <c r="Q36" s="50">
        <v>0</v>
      </c>
      <c r="R36" s="50">
        <v>0</v>
      </c>
      <c r="S36" s="45">
        <f t="shared" si="3"/>
        <v>398194.85001327319</v>
      </c>
      <c r="T36" s="50">
        <v>199097.42500663659</v>
      </c>
      <c r="U36" s="50">
        <v>66365.808335545531</v>
      </c>
      <c r="V36" s="50">
        <v>66365.808335545531</v>
      </c>
      <c r="W36" s="50">
        <v>0</v>
      </c>
      <c r="X36" s="50">
        <v>0</v>
      </c>
      <c r="Y36" s="50">
        <v>0</v>
      </c>
      <c r="Z36" s="50">
        <v>0</v>
      </c>
      <c r="AA36" s="45">
        <f t="shared" si="5"/>
        <v>331829.04167772766</v>
      </c>
      <c r="AB36" s="50">
        <v>0</v>
      </c>
      <c r="AC36" s="50">
        <v>66365.808335545531</v>
      </c>
      <c r="AD36" s="50">
        <v>265463.23334218212</v>
      </c>
      <c r="AE36" s="50">
        <v>331829.04167772766</v>
      </c>
      <c r="AF36" s="50">
        <v>0</v>
      </c>
      <c r="AG36" s="50">
        <v>0</v>
      </c>
      <c r="AH36" s="50">
        <v>0</v>
      </c>
      <c r="AI36" s="45">
        <f t="shared" si="7"/>
        <v>663658.08335545531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45">
        <f t="shared" si="9"/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45">
        <f t="shared" si="11"/>
        <v>0</v>
      </c>
      <c r="AZ36" s="67">
        <f t="shared" si="12"/>
        <v>1420228.2983806743</v>
      </c>
      <c r="BA36" s="68"/>
    </row>
    <row r="37" spans="1:53" ht="26.25" customHeight="1">
      <c r="A37" s="46" t="s">
        <v>132</v>
      </c>
      <c r="B37" s="46" t="s">
        <v>133</v>
      </c>
      <c r="C37" s="46" t="s">
        <v>18</v>
      </c>
      <c r="D37" s="45">
        <f t="shared" ref="D37:J37" si="55">SUM(D38:D39)</f>
        <v>0</v>
      </c>
      <c r="E37" s="45">
        <f t="shared" si="55"/>
        <v>0</v>
      </c>
      <c r="F37" s="45">
        <f t="shared" si="55"/>
        <v>0</v>
      </c>
      <c r="G37" s="45">
        <f t="shared" si="55"/>
        <v>0</v>
      </c>
      <c r="H37" s="45">
        <f t="shared" si="55"/>
        <v>0</v>
      </c>
      <c r="I37" s="45">
        <f t="shared" si="55"/>
        <v>0</v>
      </c>
      <c r="J37" s="45">
        <f t="shared" si="55"/>
        <v>0</v>
      </c>
      <c r="K37" s="45">
        <f t="shared" si="1"/>
        <v>0</v>
      </c>
      <c r="L37" s="45">
        <f t="shared" ref="L37:R37" si="56">SUM(L38:L39)</f>
        <v>0</v>
      </c>
      <c r="M37" s="45">
        <f t="shared" si="56"/>
        <v>0</v>
      </c>
      <c r="N37" s="45">
        <f t="shared" si="56"/>
        <v>7963.8970002654632</v>
      </c>
      <c r="O37" s="45">
        <f t="shared" si="56"/>
        <v>0</v>
      </c>
      <c r="P37" s="45">
        <f t="shared" si="56"/>
        <v>0</v>
      </c>
      <c r="Q37" s="45">
        <f t="shared" si="56"/>
        <v>0</v>
      </c>
      <c r="R37" s="45">
        <f t="shared" si="56"/>
        <v>0</v>
      </c>
      <c r="S37" s="45">
        <f t="shared" si="3"/>
        <v>7963.8970002654632</v>
      </c>
      <c r="T37" s="45">
        <f t="shared" ref="T37:Z37" si="57">SUM(T38:T39)</f>
        <v>0</v>
      </c>
      <c r="U37" s="45">
        <f t="shared" si="57"/>
        <v>0</v>
      </c>
      <c r="V37" s="45">
        <f t="shared" si="57"/>
        <v>0</v>
      </c>
      <c r="W37" s="45">
        <f t="shared" si="57"/>
        <v>331829.04167772766</v>
      </c>
      <c r="X37" s="45">
        <f t="shared" si="57"/>
        <v>0</v>
      </c>
      <c r="Y37" s="45">
        <f t="shared" si="57"/>
        <v>0</v>
      </c>
      <c r="Z37" s="45">
        <f t="shared" si="57"/>
        <v>0</v>
      </c>
      <c r="AA37" s="45">
        <f t="shared" si="5"/>
        <v>331829.04167772766</v>
      </c>
      <c r="AB37" s="45">
        <f t="shared" ref="AB37:AH37" si="58">SUM(AB38:AB39)</f>
        <v>0</v>
      </c>
      <c r="AC37" s="45">
        <f t="shared" si="58"/>
        <v>0</v>
      </c>
      <c r="AD37" s="45">
        <f t="shared" si="58"/>
        <v>46456.065834881869</v>
      </c>
      <c r="AE37" s="45">
        <f t="shared" si="58"/>
        <v>476506.50384921691</v>
      </c>
      <c r="AF37" s="45">
        <f t="shared" si="58"/>
        <v>0</v>
      </c>
      <c r="AG37" s="45">
        <f t="shared" si="58"/>
        <v>0</v>
      </c>
      <c r="AH37" s="45">
        <f t="shared" si="58"/>
        <v>0</v>
      </c>
      <c r="AI37" s="45">
        <f t="shared" si="7"/>
        <v>522962.56968409877</v>
      </c>
      <c r="AJ37" s="45">
        <f t="shared" ref="AJ37:AP37" si="59">SUM(AJ38:AJ39)</f>
        <v>0</v>
      </c>
      <c r="AK37" s="45">
        <f t="shared" si="59"/>
        <v>0</v>
      </c>
      <c r="AL37" s="45">
        <f t="shared" si="59"/>
        <v>46456.065834881869</v>
      </c>
      <c r="AM37" s="45">
        <f t="shared" si="59"/>
        <v>185824.26333952748</v>
      </c>
      <c r="AN37" s="45">
        <f t="shared" si="59"/>
        <v>0</v>
      </c>
      <c r="AO37" s="45">
        <f t="shared" si="59"/>
        <v>0</v>
      </c>
      <c r="AP37" s="45">
        <f t="shared" si="59"/>
        <v>0</v>
      </c>
      <c r="AQ37" s="45">
        <f t="shared" si="9"/>
        <v>232280.32917440933</v>
      </c>
      <c r="AR37" s="45">
        <f t="shared" ref="AR37:AX37" si="60">SUM(AR38:AR39)</f>
        <v>0</v>
      </c>
      <c r="AS37" s="45">
        <f t="shared" si="60"/>
        <v>0</v>
      </c>
      <c r="AT37" s="45">
        <f t="shared" si="60"/>
        <v>0</v>
      </c>
      <c r="AU37" s="45">
        <f t="shared" si="60"/>
        <v>0</v>
      </c>
      <c r="AV37" s="45">
        <f t="shared" si="60"/>
        <v>0</v>
      </c>
      <c r="AW37" s="45">
        <f t="shared" si="60"/>
        <v>0</v>
      </c>
      <c r="AX37" s="45">
        <f t="shared" si="60"/>
        <v>0</v>
      </c>
      <c r="AY37" s="49">
        <f t="shared" si="11"/>
        <v>0</v>
      </c>
      <c r="AZ37" s="67">
        <f t="shared" si="12"/>
        <v>1095035.8375365012</v>
      </c>
      <c r="BA37" s="68"/>
    </row>
    <row r="38" spans="1:53" ht="26.25" customHeight="1">
      <c r="A38" s="11" t="s">
        <v>143</v>
      </c>
      <c r="B38" s="12" t="s">
        <v>144</v>
      </c>
      <c r="C38" s="12" t="s">
        <v>55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45">
        <f t="shared" si="1"/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45">
        <f t="shared" si="3"/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45">
        <f t="shared" si="5"/>
        <v>0</v>
      </c>
      <c r="AB38" s="50">
        <v>0</v>
      </c>
      <c r="AC38" s="50">
        <v>0</v>
      </c>
      <c r="AD38" s="50">
        <v>46456.065834881869</v>
      </c>
      <c r="AE38" s="50">
        <v>185824.26333952748</v>
      </c>
      <c r="AF38" s="50">
        <v>0</v>
      </c>
      <c r="AG38" s="50">
        <v>0</v>
      </c>
      <c r="AH38" s="50">
        <v>0</v>
      </c>
      <c r="AI38" s="45">
        <f t="shared" si="7"/>
        <v>232280.32917440933</v>
      </c>
      <c r="AJ38" s="50">
        <v>0</v>
      </c>
      <c r="AK38" s="50">
        <v>0</v>
      </c>
      <c r="AL38" s="50">
        <v>46456.065834881869</v>
      </c>
      <c r="AM38" s="50">
        <v>185824.26333952748</v>
      </c>
      <c r="AN38" s="50">
        <v>0</v>
      </c>
      <c r="AO38" s="50">
        <v>0</v>
      </c>
      <c r="AP38" s="50">
        <v>0</v>
      </c>
      <c r="AQ38" s="45">
        <f t="shared" si="9"/>
        <v>232280.32917440933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45">
        <f t="shared" si="11"/>
        <v>0</v>
      </c>
      <c r="AZ38" s="67">
        <f t="shared" si="12"/>
        <v>464560.65834881866</v>
      </c>
      <c r="BA38" s="68"/>
    </row>
    <row r="39" spans="1:53" ht="26.25" customHeight="1">
      <c r="A39" s="11" t="s">
        <v>145</v>
      </c>
      <c r="B39" s="12" t="s">
        <v>146</v>
      </c>
      <c r="C39" s="11" t="s">
        <v>42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45">
        <f t="shared" si="1"/>
        <v>0</v>
      </c>
      <c r="L39" s="50">
        <v>0</v>
      </c>
      <c r="M39" s="50">
        <v>0</v>
      </c>
      <c r="N39" s="50">
        <v>7963.8970002654632</v>
      </c>
      <c r="O39" s="50">
        <v>0</v>
      </c>
      <c r="P39" s="50">
        <v>0</v>
      </c>
      <c r="Q39" s="50">
        <v>0</v>
      </c>
      <c r="R39" s="50">
        <v>0</v>
      </c>
      <c r="S39" s="45">
        <f t="shared" si="3"/>
        <v>7963.8970002654632</v>
      </c>
      <c r="T39" s="50">
        <v>0</v>
      </c>
      <c r="U39" s="50">
        <v>0</v>
      </c>
      <c r="V39" s="50">
        <v>0</v>
      </c>
      <c r="W39" s="50">
        <v>331829.04167772766</v>
      </c>
      <c r="X39" s="50">
        <v>0</v>
      </c>
      <c r="Y39" s="50">
        <v>0</v>
      </c>
      <c r="Z39" s="50">
        <v>0</v>
      </c>
      <c r="AA39" s="45">
        <f t="shared" si="5"/>
        <v>331829.04167772766</v>
      </c>
      <c r="AB39" s="50">
        <v>0</v>
      </c>
      <c r="AC39" s="50">
        <v>0</v>
      </c>
      <c r="AD39" s="50">
        <v>0</v>
      </c>
      <c r="AE39" s="50">
        <v>290682.24050968944</v>
      </c>
      <c r="AF39" s="50">
        <v>0</v>
      </c>
      <c r="AG39" s="50">
        <v>0</v>
      </c>
      <c r="AH39" s="50">
        <v>0</v>
      </c>
      <c r="AI39" s="45">
        <f t="shared" si="7"/>
        <v>290682.24050968944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45">
        <f t="shared" si="9"/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45">
        <f t="shared" si="11"/>
        <v>0</v>
      </c>
      <c r="AZ39" s="67">
        <f t="shared" si="12"/>
        <v>630475.17918768257</v>
      </c>
      <c r="BA39" s="68"/>
    </row>
    <row r="40" spans="1:53" ht="26.25" customHeight="1">
      <c r="A40" s="43" t="s">
        <v>147</v>
      </c>
      <c r="B40" s="43" t="s">
        <v>148</v>
      </c>
      <c r="C40" s="43" t="s">
        <v>18</v>
      </c>
      <c r="D40" s="44">
        <f t="shared" ref="D40:J40" si="61">SUM(D41+D73)</f>
        <v>323201.48659410677</v>
      </c>
      <c r="E40" s="44">
        <f t="shared" si="61"/>
        <v>26546.32333421821</v>
      </c>
      <c r="F40" s="44">
        <f t="shared" si="61"/>
        <v>692791.13087337406</v>
      </c>
      <c r="G40" s="44">
        <f t="shared" si="61"/>
        <v>131616.78391292805</v>
      </c>
      <c r="H40" s="44">
        <f t="shared" si="61"/>
        <v>131616.78391292805</v>
      </c>
      <c r="I40" s="44">
        <f t="shared" si="61"/>
        <v>0</v>
      </c>
      <c r="J40" s="44">
        <f t="shared" si="61"/>
        <v>0</v>
      </c>
      <c r="K40" s="45">
        <f t="shared" si="1"/>
        <v>1174155.724714627</v>
      </c>
      <c r="L40" s="44">
        <f t="shared" ref="L40:R40" si="62">SUM(L41+L73)</f>
        <v>560565.43668701896</v>
      </c>
      <c r="M40" s="44">
        <f t="shared" si="62"/>
        <v>146004.77833820015</v>
      </c>
      <c r="N40" s="44">
        <f t="shared" si="62"/>
        <v>1702702.2338731086</v>
      </c>
      <c r="O40" s="44">
        <f t="shared" si="62"/>
        <v>1448309.5447305548</v>
      </c>
      <c r="P40" s="44">
        <f t="shared" si="62"/>
        <v>929992.58162994427</v>
      </c>
      <c r="Q40" s="44">
        <f t="shared" si="62"/>
        <v>0</v>
      </c>
      <c r="R40" s="44">
        <f t="shared" si="62"/>
        <v>0</v>
      </c>
      <c r="S40" s="45">
        <f t="shared" si="3"/>
        <v>3857581.9936288823</v>
      </c>
      <c r="T40" s="44">
        <f t="shared" ref="T40:Z40" si="63">SUM(T41+T73)</f>
        <v>307200.69020440668</v>
      </c>
      <c r="U40" s="44">
        <f t="shared" si="63"/>
        <v>676494.60445978236</v>
      </c>
      <c r="V40" s="44">
        <f t="shared" si="63"/>
        <v>2339954.7292275019</v>
      </c>
      <c r="W40" s="44">
        <f t="shared" si="63"/>
        <v>4105784.7995752594</v>
      </c>
      <c r="X40" s="44">
        <f t="shared" si="63"/>
        <v>3528402.267056013</v>
      </c>
      <c r="Y40" s="44">
        <f t="shared" si="63"/>
        <v>0</v>
      </c>
      <c r="Z40" s="44">
        <f t="shared" si="63"/>
        <v>0</v>
      </c>
      <c r="AA40" s="45">
        <f t="shared" si="5"/>
        <v>7429434.823466951</v>
      </c>
      <c r="AB40" s="44">
        <f t="shared" ref="AB40:AH40" si="64">SUM(AB41+AB73)</f>
        <v>530926.46668436425</v>
      </c>
      <c r="AC40" s="44">
        <f t="shared" si="64"/>
        <v>580037.16485266795</v>
      </c>
      <c r="AD40" s="44">
        <f t="shared" si="64"/>
        <v>2073640.7804619062</v>
      </c>
      <c r="AE40" s="44">
        <f t="shared" si="64"/>
        <v>4348244.1571542341</v>
      </c>
      <c r="AF40" s="44">
        <f t="shared" si="64"/>
        <v>2888196.3737722323</v>
      </c>
      <c r="AG40" s="44">
        <f t="shared" si="64"/>
        <v>0</v>
      </c>
      <c r="AH40" s="44">
        <f t="shared" si="64"/>
        <v>0</v>
      </c>
      <c r="AI40" s="45">
        <f t="shared" si="7"/>
        <v>7532848.5691531729</v>
      </c>
      <c r="AJ40" s="44">
        <f t="shared" ref="AJ40:AP40" si="65">SUM(AJ41+AJ73)</f>
        <v>331829.04167772766</v>
      </c>
      <c r="AK40" s="44">
        <f t="shared" si="65"/>
        <v>26546.32333421821</v>
      </c>
      <c r="AL40" s="44">
        <f t="shared" si="65"/>
        <v>1164775.828245288</v>
      </c>
      <c r="AM40" s="44">
        <f t="shared" si="65"/>
        <v>1436051.4998672684</v>
      </c>
      <c r="AN40" s="44">
        <f t="shared" si="65"/>
        <v>199097.42500663659</v>
      </c>
      <c r="AO40" s="44">
        <f t="shared" si="65"/>
        <v>0</v>
      </c>
      <c r="AP40" s="44">
        <f t="shared" si="65"/>
        <v>0</v>
      </c>
      <c r="AQ40" s="45">
        <f t="shared" si="9"/>
        <v>2959202.693124502</v>
      </c>
      <c r="AR40" s="44">
        <f t="shared" ref="AR40:AX40" si="66">SUM(AR41+AR73)</f>
        <v>132731.61667109106</v>
      </c>
      <c r="AS40" s="44">
        <f t="shared" si="66"/>
        <v>40217.679851340588</v>
      </c>
      <c r="AT40" s="44">
        <f t="shared" si="66"/>
        <v>769600.93708521372</v>
      </c>
      <c r="AU40" s="44">
        <f t="shared" si="66"/>
        <v>656916.91000796389</v>
      </c>
      <c r="AV40" s="44">
        <f t="shared" si="66"/>
        <v>106185.29333687284</v>
      </c>
      <c r="AW40" s="44">
        <f t="shared" si="66"/>
        <v>0</v>
      </c>
      <c r="AX40" s="44">
        <f t="shared" si="66"/>
        <v>0</v>
      </c>
      <c r="AY40" s="45">
        <f t="shared" si="11"/>
        <v>1599467.1436156093</v>
      </c>
      <c r="AZ40" s="67">
        <f t="shared" si="12"/>
        <v>24552690.947703749</v>
      </c>
      <c r="BA40" s="68"/>
    </row>
    <row r="41" spans="1:53" ht="26.25" customHeight="1">
      <c r="A41" s="46" t="s">
        <v>152</v>
      </c>
      <c r="B41" s="46" t="s">
        <v>153</v>
      </c>
      <c r="C41" s="46" t="s">
        <v>18</v>
      </c>
      <c r="D41" s="45">
        <f t="shared" ref="D41:J41" si="67">SUM(D42:D72)</f>
        <v>132731.61667109106</v>
      </c>
      <c r="E41" s="45">
        <f t="shared" si="67"/>
        <v>26546.32333421821</v>
      </c>
      <c r="F41" s="45">
        <f t="shared" si="67"/>
        <v>252586.7241837006</v>
      </c>
      <c r="G41" s="45">
        <f t="shared" si="67"/>
        <v>131616.78391292805</v>
      </c>
      <c r="H41" s="45">
        <f t="shared" si="67"/>
        <v>131616.78391292805</v>
      </c>
      <c r="I41" s="45">
        <f t="shared" si="67"/>
        <v>0</v>
      </c>
      <c r="J41" s="45">
        <f t="shared" si="67"/>
        <v>0</v>
      </c>
      <c r="K41" s="45">
        <f t="shared" si="1"/>
        <v>543481.44810193789</v>
      </c>
      <c r="L41" s="45">
        <f t="shared" ref="L41:R41" si="68">SUM(L42:L72)</f>
        <v>484470.40084948239</v>
      </c>
      <c r="M41" s="45">
        <f t="shared" si="68"/>
        <v>112821.87417042739</v>
      </c>
      <c r="N41" s="45">
        <f t="shared" si="68"/>
        <v>892780.22697106458</v>
      </c>
      <c r="O41" s="45">
        <f t="shared" si="68"/>
        <v>1026223.0037164852</v>
      </c>
      <c r="P41" s="45">
        <f t="shared" si="68"/>
        <v>929992.58162994427</v>
      </c>
      <c r="Q41" s="45">
        <f t="shared" si="68"/>
        <v>0</v>
      </c>
      <c r="R41" s="45">
        <f t="shared" si="68"/>
        <v>0</v>
      </c>
      <c r="S41" s="45">
        <f t="shared" si="3"/>
        <v>2516295.5057074595</v>
      </c>
      <c r="T41" s="45">
        <f t="shared" ref="T41:Z41" si="69">SUM(T42:T72)</f>
        <v>127422.35200424741</v>
      </c>
      <c r="U41" s="45">
        <f t="shared" si="69"/>
        <v>676494.60445978236</v>
      </c>
      <c r="V41" s="45">
        <f t="shared" si="69"/>
        <v>1405094.6960445978</v>
      </c>
      <c r="W41" s="45">
        <f t="shared" si="69"/>
        <v>3641224.1412264407</v>
      </c>
      <c r="X41" s="45">
        <f t="shared" si="69"/>
        <v>3528402.267056013</v>
      </c>
      <c r="Y41" s="45">
        <f t="shared" si="69"/>
        <v>0</v>
      </c>
      <c r="Z41" s="45">
        <f t="shared" si="69"/>
        <v>0</v>
      </c>
      <c r="AA41" s="45">
        <f t="shared" si="5"/>
        <v>5850235.7937350683</v>
      </c>
      <c r="AB41" s="45">
        <f t="shared" ref="AB41:AH41" si="70">SUM(AB42:AB72)</f>
        <v>66365.808335545531</v>
      </c>
      <c r="AC41" s="45">
        <f t="shared" si="70"/>
        <v>526944.51818423148</v>
      </c>
      <c r="AD41" s="45">
        <f t="shared" si="70"/>
        <v>1157122.4223520043</v>
      </c>
      <c r="AE41" s="45">
        <f t="shared" si="70"/>
        <v>3618220.265463233</v>
      </c>
      <c r="AF41" s="45">
        <f t="shared" si="70"/>
        <v>2888196.3737722323</v>
      </c>
      <c r="AG41" s="45">
        <f t="shared" si="70"/>
        <v>0</v>
      </c>
      <c r="AH41" s="45">
        <f t="shared" si="70"/>
        <v>0</v>
      </c>
      <c r="AI41" s="45">
        <f t="shared" si="7"/>
        <v>5368653.0143350139</v>
      </c>
      <c r="AJ41" s="45">
        <f t="shared" ref="AJ41:AP41" si="71">SUM(AJ42:AJ72)</f>
        <v>0</v>
      </c>
      <c r="AK41" s="45">
        <f t="shared" si="71"/>
        <v>26546.32333421821</v>
      </c>
      <c r="AL41" s="45">
        <f t="shared" si="71"/>
        <v>273650.47650650382</v>
      </c>
      <c r="AM41" s="45">
        <f t="shared" si="71"/>
        <v>619856.64985399519</v>
      </c>
      <c r="AN41" s="45">
        <f t="shared" si="71"/>
        <v>199097.42500663659</v>
      </c>
      <c r="AO41" s="45">
        <f t="shared" si="71"/>
        <v>0</v>
      </c>
      <c r="AP41" s="45">
        <f t="shared" si="71"/>
        <v>0</v>
      </c>
      <c r="AQ41" s="45">
        <f t="shared" si="9"/>
        <v>920053.4496947173</v>
      </c>
      <c r="AR41" s="45">
        <f t="shared" ref="AR41:AX41" si="72">SUM(AR42:AR72)</f>
        <v>0</v>
      </c>
      <c r="AS41" s="45">
        <f t="shared" si="72"/>
        <v>0</v>
      </c>
      <c r="AT41" s="45">
        <f t="shared" si="72"/>
        <v>26537.70374303159</v>
      </c>
      <c r="AU41" s="45">
        <f t="shared" si="72"/>
        <v>106185.29333687284</v>
      </c>
      <c r="AV41" s="45">
        <f t="shared" si="72"/>
        <v>106185.29333687284</v>
      </c>
      <c r="AW41" s="45">
        <f t="shared" si="72"/>
        <v>0</v>
      </c>
      <c r="AX41" s="45">
        <f t="shared" si="72"/>
        <v>0</v>
      </c>
      <c r="AY41" s="49">
        <f t="shared" si="11"/>
        <v>132722.99707990442</v>
      </c>
      <c r="AZ41" s="67">
        <f t="shared" si="12"/>
        <v>15331442.208654102</v>
      </c>
      <c r="BA41" s="68"/>
    </row>
    <row r="42" spans="1:53" ht="26.25" customHeight="1">
      <c r="A42" s="69" t="s">
        <v>159</v>
      </c>
      <c r="B42" s="69" t="s">
        <v>586</v>
      </c>
      <c r="C42" s="69" t="s">
        <v>161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45">
        <f t="shared" si="1"/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45">
        <f t="shared" si="3"/>
        <v>0</v>
      </c>
      <c r="T42" s="70">
        <v>0</v>
      </c>
      <c r="U42" s="70">
        <v>0</v>
      </c>
      <c r="V42" s="70">
        <v>198750</v>
      </c>
      <c r="W42" s="70">
        <v>1126250</v>
      </c>
      <c r="X42" s="70">
        <v>1126250</v>
      </c>
      <c r="Y42" s="70">
        <v>0</v>
      </c>
      <c r="Z42" s="70">
        <v>0</v>
      </c>
      <c r="AA42" s="45">
        <f t="shared" si="5"/>
        <v>1325000</v>
      </c>
      <c r="AB42" s="70">
        <v>0</v>
      </c>
      <c r="AC42" s="70">
        <v>0</v>
      </c>
      <c r="AD42" s="70">
        <v>198750</v>
      </c>
      <c r="AE42" s="70">
        <v>1126250</v>
      </c>
      <c r="AF42" s="70">
        <v>1126250</v>
      </c>
      <c r="AG42" s="70">
        <v>0</v>
      </c>
      <c r="AH42" s="70">
        <v>0</v>
      </c>
      <c r="AI42" s="45">
        <f t="shared" si="7"/>
        <v>1325000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45">
        <f t="shared" si="9"/>
        <v>0</v>
      </c>
      <c r="AR42" s="70">
        <v>0</v>
      </c>
      <c r="AS42" s="70">
        <v>0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45">
        <f t="shared" si="11"/>
        <v>0</v>
      </c>
      <c r="AZ42" s="71">
        <f t="shared" si="12"/>
        <v>2650000</v>
      </c>
      <c r="BA42" s="68"/>
    </row>
    <row r="43" spans="1:53" ht="26.25" customHeight="1">
      <c r="A43" s="11" t="s">
        <v>162</v>
      </c>
      <c r="B43" s="12" t="s">
        <v>163</v>
      </c>
      <c r="C43" s="12" t="s">
        <v>164</v>
      </c>
      <c r="D43" s="50">
        <v>0</v>
      </c>
      <c r="E43" s="50">
        <v>0</v>
      </c>
      <c r="F43" s="50">
        <v>1061.8529333687284</v>
      </c>
      <c r="G43" s="50">
        <v>0</v>
      </c>
      <c r="H43" s="50">
        <v>0</v>
      </c>
      <c r="I43" s="50">
        <v>0</v>
      </c>
      <c r="J43" s="50">
        <v>0</v>
      </c>
      <c r="K43" s="45">
        <f t="shared" si="1"/>
        <v>1061.8529333687284</v>
      </c>
      <c r="L43" s="50">
        <v>0</v>
      </c>
      <c r="M43" s="50">
        <v>0</v>
      </c>
      <c r="N43" s="50">
        <v>0</v>
      </c>
      <c r="O43" s="50">
        <v>9954.8712503318293</v>
      </c>
      <c r="P43" s="50">
        <v>0</v>
      </c>
      <c r="Q43" s="50">
        <v>0</v>
      </c>
      <c r="R43" s="50">
        <v>0</v>
      </c>
      <c r="S43" s="45">
        <f t="shared" si="3"/>
        <v>9954.8712503318293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45">
        <f t="shared" si="5"/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45">
        <f t="shared" si="7"/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45">
        <f t="shared" si="9"/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45">
        <f t="shared" si="11"/>
        <v>0</v>
      </c>
      <c r="AZ43" s="71">
        <f t="shared" si="12"/>
        <v>11016.724183700557</v>
      </c>
      <c r="BA43" s="68"/>
    </row>
    <row r="44" spans="1:53" ht="26.25" customHeight="1">
      <c r="A44" s="11" t="s">
        <v>165</v>
      </c>
      <c r="B44" s="12" t="s">
        <v>166</v>
      </c>
      <c r="C44" s="12" t="s">
        <v>55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45">
        <f t="shared" si="1"/>
        <v>0</v>
      </c>
      <c r="L44" s="50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45">
        <f t="shared" si="3"/>
        <v>0</v>
      </c>
      <c r="T44" s="50">
        <v>0</v>
      </c>
      <c r="U44" s="50">
        <v>500398.1948500133</v>
      </c>
      <c r="V44" s="50">
        <v>199097.42500663659</v>
      </c>
      <c r="W44" s="50">
        <v>0</v>
      </c>
      <c r="X44" s="50">
        <v>0</v>
      </c>
      <c r="Y44" s="50">
        <v>0</v>
      </c>
      <c r="Z44" s="50">
        <v>0</v>
      </c>
      <c r="AA44" s="45">
        <f t="shared" si="5"/>
        <v>699495.61985664989</v>
      </c>
      <c r="AB44" s="50">
        <v>0</v>
      </c>
      <c r="AC44" s="50">
        <v>500398.1948500133</v>
      </c>
      <c r="AD44" s="50">
        <v>199097.42500663659</v>
      </c>
      <c r="AE44" s="50">
        <v>0</v>
      </c>
      <c r="AF44" s="50">
        <v>0</v>
      </c>
      <c r="AG44" s="50">
        <v>0</v>
      </c>
      <c r="AH44" s="50">
        <v>0</v>
      </c>
      <c r="AI44" s="45">
        <f t="shared" si="7"/>
        <v>699495.61985664989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45">
        <f t="shared" si="9"/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45">
        <f t="shared" si="11"/>
        <v>0</v>
      </c>
      <c r="AZ44" s="71">
        <f t="shared" si="12"/>
        <v>1398991.2397132998</v>
      </c>
      <c r="BA44" s="68"/>
    </row>
    <row r="45" spans="1:53" ht="26.25" customHeight="1">
      <c r="A45" s="69" t="s">
        <v>167</v>
      </c>
      <c r="B45" s="69" t="s">
        <v>168</v>
      </c>
      <c r="C45" s="69" t="s">
        <v>36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45">
        <f t="shared" si="1"/>
        <v>0</v>
      </c>
      <c r="L45" s="73">
        <v>0</v>
      </c>
      <c r="M45" s="74">
        <v>6636.5808335545526</v>
      </c>
      <c r="N45" s="74">
        <v>6636.5808335545526</v>
      </c>
      <c r="O45" s="74">
        <v>0</v>
      </c>
      <c r="P45" s="74">
        <v>0</v>
      </c>
      <c r="Q45" s="74">
        <v>0</v>
      </c>
      <c r="R45" s="74">
        <v>0</v>
      </c>
      <c r="S45" s="45">
        <f t="shared" si="3"/>
        <v>13273.161667109105</v>
      </c>
      <c r="T45" s="70">
        <v>0</v>
      </c>
      <c r="U45" s="70">
        <v>0</v>
      </c>
      <c r="V45" s="70">
        <v>26546.32333421821</v>
      </c>
      <c r="W45" s="70">
        <v>106185.29333687284</v>
      </c>
      <c r="X45" s="70">
        <v>106185.29333687284</v>
      </c>
      <c r="Y45" s="70">
        <v>0</v>
      </c>
      <c r="Z45" s="70">
        <v>0</v>
      </c>
      <c r="AA45" s="45">
        <f t="shared" si="5"/>
        <v>132731.61667109106</v>
      </c>
      <c r="AB45" s="70">
        <v>0</v>
      </c>
      <c r="AC45" s="70">
        <v>0</v>
      </c>
      <c r="AD45" s="70">
        <v>53071.767985134065</v>
      </c>
      <c r="AE45" s="70">
        <v>119458.45500398196</v>
      </c>
      <c r="AF45" s="70">
        <v>119458.45500398196</v>
      </c>
      <c r="AG45" s="70">
        <v>0</v>
      </c>
      <c r="AH45" s="70">
        <v>0</v>
      </c>
      <c r="AI45" s="45">
        <f t="shared" si="7"/>
        <v>172530.22298911604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45">
        <f t="shared" si="9"/>
        <v>0</v>
      </c>
      <c r="AR45" s="70">
        <v>0</v>
      </c>
      <c r="AS45" s="70">
        <v>0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45">
        <f t="shared" si="11"/>
        <v>0</v>
      </c>
      <c r="AZ45" s="71">
        <f t="shared" si="12"/>
        <v>318535.00132731622</v>
      </c>
      <c r="BA45" s="68"/>
    </row>
    <row r="46" spans="1:53" ht="26.25" customHeight="1">
      <c r="A46" s="11" t="s">
        <v>169</v>
      </c>
      <c r="B46" s="12" t="s">
        <v>170</v>
      </c>
      <c r="C46" s="50" t="s">
        <v>171</v>
      </c>
      <c r="D46" s="50">
        <v>132731.61667109106</v>
      </c>
      <c r="E46" s="50">
        <v>26546.32333421821</v>
      </c>
      <c r="F46" s="50">
        <v>172551.10167241839</v>
      </c>
      <c r="G46" s="50">
        <v>0</v>
      </c>
      <c r="H46" s="50">
        <v>0</v>
      </c>
      <c r="I46" s="50">
        <v>0</v>
      </c>
      <c r="J46" s="50">
        <v>0</v>
      </c>
      <c r="K46" s="45">
        <f t="shared" si="1"/>
        <v>331829.04167772766</v>
      </c>
      <c r="L46" s="50">
        <v>66365.808335545531</v>
      </c>
      <c r="M46" s="50">
        <v>26546.32333421821</v>
      </c>
      <c r="N46" s="50">
        <v>119458.45500398196</v>
      </c>
      <c r="O46" s="50">
        <v>0</v>
      </c>
      <c r="P46" s="50">
        <v>0</v>
      </c>
      <c r="Q46" s="50">
        <v>0</v>
      </c>
      <c r="R46" s="50">
        <v>0</v>
      </c>
      <c r="S46" s="45">
        <f t="shared" si="3"/>
        <v>212370.58667374571</v>
      </c>
      <c r="T46" s="50">
        <v>66365.808335545531</v>
      </c>
      <c r="U46" s="50">
        <v>26546.32333421821</v>
      </c>
      <c r="V46" s="50">
        <v>132731.61667109106</v>
      </c>
      <c r="W46" s="50">
        <v>0</v>
      </c>
      <c r="X46" s="50">
        <v>0</v>
      </c>
      <c r="Y46" s="50">
        <v>0</v>
      </c>
      <c r="Z46" s="50">
        <v>0</v>
      </c>
      <c r="AA46" s="45">
        <f t="shared" si="5"/>
        <v>225643.7483408548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45">
        <f t="shared" si="7"/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45">
        <f t="shared" si="9"/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45">
        <f t="shared" si="11"/>
        <v>0</v>
      </c>
      <c r="AZ46" s="71">
        <f t="shared" si="12"/>
        <v>769843.37669232814</v>
      </c>
      <c r="BA46" s="68"/>
    </row>
    <row r="47" spans="1:53" ht="26.25" customHeight="1">
      <c r="A47" s="69" t="s">
        <v>172</v>
      </c>
      <c r="B47" s="69" t="s">
        <v>173</v>
      </c>
      <c r="C47" s="70" t="s">
        <v>39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45">
        <f t="shared" si="1"/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45">
        <f t="shared" si="3"/>
        <v>0</v>
      </c>
      <c r="T47" s="70">
        <v>53092.64666843642</v>
      </c>
      <c r="U47" s="70">
        <v>26546.32333421821</v>
      </c>
      <c r="V47" s="70">
        <v>257822.23652774093</v>
      </c>
      <c r="W47" s="70">
        <v>530926.46668436425</v>
      </c>
      <c r="X47" s="70">
        <v>530926.46668436425</v>
      </c>
      <c r="Y47" s="70">
        <v>0</v>
      </c>
      <c r="Z47" s="70">
        <v>0</v>
      </c>
      <c r="AA47" s="45">
        <f t="shared" si="5"/>
        <v>868387.67321475979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45">
        <f t="shared" si="7"/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45">
        <f t="shared" si="9"/>
        <v>0</v>
      </c>
      <c r="AR47" s="70">
        <v>0</v>
      </c>
      <c r="AS47" s="70">
        <v>0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45">
        <f t="shared" si="11"/>
        <v>0</v>
      </c>
      <c r="AZ47" s="71">
        <f t="shared" si="12"/>
        <v>868387.67321475979</v>
      </c>
      <c r="BA47" s="68"/>
    </row>
    <row r="48" spans="1:53" ht="26.25" customHeight="1">
      <c r="A48" s="11" t="s">
        <v>174</v>
      </c>
      <c r="B48" s="12" t="s">
        <v>175</v>
      </c>
      <c r="C48" s="50" t="s">
        <v>39</v>
      </c>
      <c r="D48" s="50">
        <v>0</v>
      </c>
      <c r="E48" s="50">
        <v>0</v>
      </c>
      <c r="F48" s="50">
        <v>13273.161667109105</v>
      </c>
      <c r="G48" s="50">
        <v>0</v>
      </c>
      <c r="H48" s="50">
        <v>0</v>
      </c>
      <c r="I48" s="50">
        <v>0</v>
      </c>
      <c r="J48" s="50">
        <v>0</v>
      </c>
      <c r="K48" s="45">
        <f t="shared" si="1"/>
        <v>13273.161667109105</v>
      </c>
      <c r="L48" s="50">
        <v>0</v>
      </c>
      <c r="M48" s="50">
        <v>26546.32333421821</v>
      </c>
      <c r="N48" s="50">
        <v>134620.58667374568</v>
      </c>
      <c r="O48" s="50">
        <v>0</v>
      </c>
      <c r="P48" s="50">
        <v>0</v>
      </c>
      <c r="Q48" s="50">
        <v>0</v>
      </c>
      <c r="R48" s="50">
        <v>0</v>
      </c>
      <c r="S48" s="45">
        <f t="shared" si="3"/>
        <v>161166.91000796389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45">
        <f t="shared" si="5"/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45">
        <f t="shared" si="7"/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45">
        <f t="shared" si="9"/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45">
        <f t="shared" si="11"/>
        <v>0</v>
      </c>
      <c r="AZ48" s="71">
        <f t="shared" si="12"/>
        <v>174440.07167507301</v>
      </c>
      <c r="BA48" s="68"/>
    </row>
    <row r="49" spans="1:53" ht="26.25" customHeight="1">
      <c r="A49" s="69" t="s">
        <v>176</v>
      </c>
      <c r="B49" s="69" t="s">
        <v>177</v>
      </c>
      <c r="C49" s="70" t="s">
        <v>42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45">
        <f t="shared" si="1"/>
        <v>0</v>
      </c>
      <c r="L49" s="70">
        <v>0</v>
      </c>
      <c r="M49" s="70">
        <v>0</v>
      </c>
      <c r="N49" s="70">
        <v>66353.378019644282</v>
      </c>
      <c r="O49" s="70">
        <v>0</v>
      </c>
      <c r="P49" s="70">
        <v>0</v>
      </c>
      <c r="Q49" s="70">
        <v>0</v>
      </c>
      <c r="R49" s="70">
        <v>0</v>
      </c>
      <c r="S49" s="45">
        <f t="shared" si="3"/>
        <v>66353.378019644282</v>
      </c>
      <c r="T49" s="70">
        <v>0</v>
      </c>
      <c r="U49" s="70">
        <v>0</v>
      </c>
      <c r="V49" s="70">
        <v>0</v>
      </c>
      <c r="W49" s="70">
        <v>66365.808335545531</v>
      </c>
      <c r="X49" s="70">
        <v>66365.808335545531</v>
      </c>
      <c r="Y49" s="70">
        <v>0</v>
      </c>
      <c r="Z49" s="70">
        <v>0</v>
      </c>
      <c r="AA49" s="45">
        <f t="shared" si="5"/>
        <v>66365.808335545531</v>
      </c>
      <c r="AB49" s="70">
        <v>0</v>
      </c>
      <c r="AC49" s="70">
        <v>0</v>
      </c>
      <c r="AD49" s="70">
        <v>0</v>
      </c>
      <c r="AE49" s="70">
        <v>66365.808335545531</v>
      </c>
      <c r="AF49" s="70">
        <v>66365.808335545531</v>
      </c>
      <c r="AG49" s="70">
        <v>0</v>
      </c>
      <c r="AH49" s="70">
        <v>0</v>
      </c>
      <c r="AI49" s="45">
        <f t="shared" si="7"/>
        <v>66365.808335545531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45">
        <f t="shared" si="9"/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45">
        <f t="shared" si="11"/>
        <v>0</v>
      </c>
      <c r="AZ49" s="71">
        <f t="shared" si="12"/>
        <v>199084.99469073536</v>
      </c>
      <c r="BA49" s="68"/>
    </row>
    <row r="50" spans="1:53" ht="26.25" customHeight="1">
      <c r="A50" s="69" t="s">
        <v>178</v>
      </c>
      <c r="B50" s="69" t="s">
        <v>179</v>
      </c>
      <c r="C50" s="70" t="s">
        <v>42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45">
        <f t="shared" si="1"/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45">
        <f t="shared" si="3"/>
        <v>0</v>
      </c>
      <c r="T50" s="70">
        <v>0</v>
      </c>
      <c r="U50" s="70">
        <v>0</v>
      </c>
      <c r="V50" s="70">
        <v>13930.69020440669</v>
      </c>
      <c r="W50" s="70">
        <v>78975.311919299173</v>
      </c>
      <c r="X50" s="70">
        <v>78975.311919299173</v>
      </c>
      <c r="Y50" s="70">
        <v>0</v>
      </c>
      <c r="Z50" s="70">
        <v>0</v>
      </c>
      <c r="AA50" s="45">
        <f t="shared" si="5"/>
        <v>92906.002123705868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45">
        <f t="shared" si="7"/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45">
        <f t="shared" si="9"/>
        <v>0</v>
      </c>
      <c r="AR50" s="7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45">
        <f t="shared" si="11"/>
        <v>0</v>
      </c>
      <c r="AZ50" s="71">
        <f t="shared" si="12"/>
        <v>92906.002123705868</v>
      </c>
      <c r="BA50" s="68"/>
    </row>
    <row r="51" spans="1:53" ht="26.25" customHeight="1">
      <c r="A51" s="69" t="s">
        <v>180</v>
      </c>
      <c r="B51" s="69" t="s">
        <v>181</v>
      </c>
      <c r="C51" s="70" t="s">
        <v>42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45">
        <f t="shared" si="1"/>
        <v>0</v>
      </c>
      <c r="L51" s="70">
        <v>0</v>
      </c>
      <c r="M51" s="70">
        <v>0</v>
      </c>
      <c r="N51" s="70">
        <v>20000</v>
      </c>
      <c r="O51" s="70">
        <v>0</v>
      </c>
      <c r="P51" s="70">
        <v>0</v>
      </c>
      <c r="Q51" s="70">
        <v>0</v>
      </c>
      <c r="R51" s="70">
        <v>0</v>
      </c>
      <c r="S51" s="45">
        <f t="shared" si="3"/>
        <v>20000</v>
      </c>
      <c r="T51" s="70">
        <v>0</v>
      </c>
      <c r="U51" s="70">
        <v>0</v>
      </c>
      <c r="V51" s="70">
        <v>58230</v>
      </c>
      <c r="W51" s="70">
        <v>329970</v>
      </c>
      <c r="X51" s="70">
        <v>329970</v>
      </c>
      <c r="Y51" s="70">
        <v>0</v>
      </c>
      <c r="Z51" s="70">
        <v>0</v>
      </c>
      <c r="AA51" s="45">
        <f t="shared" si="5"/>
        <v>388200</v>
      </c>
      <c r="AB51" s="70">
        <v>0</v>
      </c>
      <c r="AC51" s="70">
        <v>0</v>
      </c>
      <c r="AD51" s="70">
        <v>58230</v>
      </c>
      <c r="AE51" s="70">
        <v>329970</v>
      </c>
      <c r="AF51" s="70">
        <v>329970</v>
      </c>
      <c r="AG51" s="70">
        <v>0</v>
      </c>
      <c r="AH51" s="70">
        <v>0</v>
      </c>
      <c r="AI51" s="45">
        <f t="shared" si="7"/>
        <v>388200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45">
        <f t="shared" si="9"/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45">
        <f t="shared" si="11"/>
        <v>0</v>
      </c>
      <c r="AZ51" s="71">
        <f t="shared" si="12"/>
        <v>796400</v>
      </c>
      <c r="BA51" s="68"/>
    </row>
    <row r="52" spans="1:53" ht="26.25" customHeight="1">
      <c r="A52" s="69" t="s">
        <v>182</v>
      </c>
      <c r="B52" s="69" t="s">
        <v>183</v>
      </c>
      <c r="C52" s="70" t="s">
        <v>42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45">
        <f t="shared" si="1"/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45">
        <f t="shared" si="3"/>
        <v>0</v>
      </c>
      <c r="T52" s="70">
        <v>7963.8970002654632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45">
        <f t="shared" si="5"/>
        <v>7963.8970002654632</v>
      </c>
      <c r="AB52" s="70">
        <v>0</v>
      </c>
      <c r="AC52" s="70">
        <v>0</v>
      </c>
      <c r="AD52" s="70">
        <v>108141.7985134059</v>
      </c>
      <c r="AE52" s="70">
        <v>414786.30209715955</v>
      </c>
      <c r="AF52" s="70">
        <v>414786.30209715955</v>
      </c>
      <c r="AG52" s="70">
        <v>0</v>
      </c>
      <c r="AH52" s="70">
        <v>0</v>
      </c>
      <c r="AI52" s="45">
        <f t="shared" si="7"/>
        <v>522928.10061056545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45">
        <f t="shared" si="9"/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45">
        <f t="shared" si="11"/>
        <v>0</v>
      </c>
      <c r="AZ52" s="71">
        <f t="shared" si="12"/>
        <v>530891.99761083093</v>
      </c>
      <c r="BA52" s="68"/>
    </row>
    <row r="53" spans="1:53" ht="26.25" customHeight="1">
      <c r="A53" s="69" t="s">
        <v>184</v>
      </c>
      <c r="B53" s="69" t="s">
        <v>185</v>
      </c>
      <c r="C53" s="70" t="s">
        <v>42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45">
        <f t="shared" si="1"/>
        <v>0</v>
      </c>
      <c r="L53" s="70">
        <v>0</v>
      </c>
      <c r="M53" s="70">
        <v>0</v>
      </c>
      <c r="N53" s="70">
        <v>17918.768250597292</v>
      </c>
      <c r="O53" s="70">
        <v>101534.81019378816</v>
      </c>
      <c r="P53" s="70">
        <v>101534.81019378816</v>
      </c>
      <c r="Q53" s="70">
        <v>0</v>
      </c>
      <c r="R53" s="70">
        <v>0</v>
      </c>
      <c r="S53" s="45">
        <f t="shared" si="3"/>
        <v>119453.57844438545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45">
        <f t="shared" si="5"/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45">
        <f t="shared" si="7"/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45">
        <f t="shared" si="9"/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45">
        <f t="shared" si="11"/>
        <v>0</v>
      </c>
      <c r="AZ53" s="71">
        <f t="shared" si="12"/>
        <v>119453.57844438545</v>
      </c>
      <c r="BA53" s="68"/>
    </row>
    <row r="54" spans="1:53" ht="26.25" customHeight="1">
      <c r="A54" s="11" t="s">
        <v>186</v>
      </c>
      <c r="B54" s="12" t="s">
        <v>187</v>
      </c>
      <c r="C54" s="50" t="s">
        <v>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45">
        <f t="shared" si="1"/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45">
        <f t="shared" si="3"/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45">
        <f t="shared" si="5"/>
        <v>0</v>
      </c>
      <c r="AB54" s="50">
        <v>0</v>
      </c>
      <c r="AC54" s="50">
        <v>0</v>
      </c>
      <c r="AD54" s="50">
        <v>73002.389169100075</v>
      </c>
      <c r="AE54" s="50">
        <v>132731.61667109106</v>
      </c>
      <c r="AF54" s="50">
        <v>0</v>
      </c>
      <c r="AG54" s="50">
        <v>0</v>
      </c>
      <c r="AH54" s="50">
        <v>0</v>
      </c>
      <c r="AI54" s="45">
        <f t="shared" si="7"/>
        <v>205734.00584019115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45">
        <f t="shared" si="9"/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45">
        <f t="shared" si="11"/>
        <v>0</v>
      </c>
      <c r="AZ54" s="71">
        <f t="shared" si="12"/>
        <v>205734.00584019115</v>
      </c>
      <c r="BA54" s="68"/>
    </row>
    <row r="55" spans="1:53" ht="26.25" customHeight="1">
      <c r="A55" s="69" t="s">
        <v>188</v>
      </c>
      <c r="B55" s="69" t="s">
        <v>189</v>
      </c>
      <c r="C55" s="70" t="s">
        <v>45</v>
      </c>
      <c r="D55" s="70">
        <v>0</v>
      </c>
      <c r="E55" s="70">
        <v>0</v>
      </c>
      <c r="F55" s="70">
        <v>23226.490576055217</v>
      </c>
      <c r="G55" s="70">
        <v>131616.78391292805</v>
      </c>
      <c r="H55" s="70">
        <v>131616.78391292805</v>
      </c>
      <c r="I55" s="70">
        <v>0</v>
      </c>
      <c r="J55" s="70">
        <v>0</v>
      </c>
      <c r="K55" s="45">
        <f t="shared" si="1"/>
        <v>154843.27448898327</v>
      </c>
      <c r="L55" s="70">
        <v>0</v>
      </c>
      <c r="M55" s="70">
        <v>0</v>
      </c>
      <c r="N55" s="70">
        <v>23226.490576055217</v>
      </c>
      <c r="O55" s="70">
        <v>131616.78391292805</v>
      </c>
      <c r="P55" s="70">
        <v>131616.78391292805</v>
      </c>
      <c r="Q55" s="70">
        <v>0</v>
      </c>
      <c r="R55" s="70">
        <v>0</v>
      </c>
      <c r="S55" s="45">
        <f t="shared" si="3"/>
        <v>154843.27448898327</v>
      </c>
      <c r="T55" s="70">
        <v>0</v>
      </c>
      <c r="U55" s="70">
        <v>0</v>
      </c>
      <c r="V55" s="70">
        <v>23226.490576055217</v>
      </c>
      <c r="W55" s="70">
        <v>131616.78391292805</v>
      </c>
      <c r="X55" s="70">
        <v>131616.78391292805</v>
      </c>
      <c r="Y55" s="70">
        <v>0</v>
      </c>
      <c r="Z55" s="70">
        <v>0</v>
      </c>
      <c r="AA55" s="45">
        <f t="shared" si="5"/>
        <v>154843.27448898327</v>
      </c>
      <c r="AB55" s="70">
        <v>0</v>
      </c>
      <c r="AC55" s="70">
        <v>0</v>
      </c>
      <c r="AD55" s="70">
        <v>0</v>
      </c>
      <c r="AE55" s="70">
        <v>0</v>
      </c>
      <c r="AF55" s="70">
        <v>0</v>
      </c>
      <c r="AG55" s="70">
        <v>0</v>
      </c>
      <c r="AH55" s="70">
        <v>0</v>
      </c>
      <c r="AI55" s="45">
        <f t="shared" si="7"/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45">
        <f t="shared" si="9"/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45">
        <f t="shared" si="11"/>
        <v>0</v>
      </c>
      <c r="AZ55" s="71">
        <f t="shared" si="12"/>
        <v>464529.82346694981</v>
      </c>
      <c r="BA55" s="68"/>
    </row>
    <row r="56" spans="1:53" ht="26.25" customHeight="1">
      <c r="A56" s="11" t="s">
        <v>190</v>
      </c>
      <c r="B56" s="12" t="s">
        <v>191</v>
      </c>
      <c r="C56" s="50" t="s">
        <v>45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45">
        <f t="shared" si="1"/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45">
        <f t="shared" si="3"/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45">
        <f t="shared" si="5"/>
        <v>0</v>
      </c>
      <c r="AB56" s="50">
        <v>0</v>
      </c>
      <c r="AC56" s="50">
        <v>0</v>
      </c>
      <c r="AD56" s="50">
        <v>66365.808335545531</v>
      </c>
      <c r="AE56" s="50">
        <v>199097.42500663659</v>
      </c>
      <c r="AF56" s="50">
        <v>0</v>
      </c>
      <c r="AG56" s="50">
        <v>0</v>
      </c>
      <c r="AH56" s="50">
        <v>0</v>
      </c>
      <c r="AI56" s="45">
        <f t="shared" si="7"/>
        <v>265463.23334218212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45">
        <f t="shared" si="9"/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45">
        <f t="shared" si="11"/>
        <v>0</v>
      </c>
      <c r="AZ56" s="71">
        <f t="shared" si="12"/>
        <v>265463.23334218212</v>
      </c>
      <c r="BA56" s="68"/>
    </row>
    <row r="57" spans="1:53" ht="26.25" customHeight="1">
      <c r="A57" s="11" t="s">
        <v>192</v>
      </c>
      <c r="B57" s="12" t="s">
        <v>193</v>
      </c>
      <c r="C57" s="50" t="s">
        <v>45</v>
      </c>
      <c r="D57" s="50">
        <v>0</v>
      </c>
      <c r="E57" s="50">
        <v>0</v>
      </c>
      <c r="F57" s="50">
        <v>9291.2131669763749</v>
      </c>
      <c r="G57" s="50">
        <v>0</v>
      </c>
      <c r="H57" s="50">
        <v>0</v>
      </c>
      <c r="I57" s="50">
        <v>0</v>
      </c>
      <c r="J57" s="50">
        <v>0</v>
      </c>
      <c r="K57" s="45">
        <f t="shared" si="1"/>
        <v>9291.2131669763749</v>
      </c>
      <c r="L57" s="50">
        <v>0</v>
      </c>
      <c r="M57" s="50">
        <v>0</v>
      </c>
      <c r="N57" s="50">
        <v>9477.0374303159024</v>
      </c>
      <c r="O57" s="50">
        <v>0</v>
      </c>
      <c r="P57" s="50">
        <v>0</v>
      </c>
      <c r="Q57" s="50">
        <v>0</v>
      </c>
      <c r="R57" s="50">
        <v>0</v>
      </c>
      <c r="S57" s="45">
        <f t="shared" si="3"/>
        <v>9477.0374303159024</v>
      </c>
      <c r="T57" s="50">
        <v>0</v>
      </c>
      <c r="U57" s="50">
        <v>0</v>
      </c>
      <c r="V57" s="50">
        <v>9556.6764003185563</v>
      </c>
      <c r="W57" s="50">
        <v>0</v>
      </c>
      <c r="X57" s="50">
        <v>0</v>
      </c>
      <c r="Y57" s="50">
        <v>0</v>
      </c>
      <c r="Z57" s="50">
        <v>0</v>
      </c>
      <c r="AA57" s="45">
        <f t="shared" si="5"/>
        <v>9556.6764003185563</v>
      </c>
      <c r="AB57" s="50">
        <v>66365.808335545531</v>
      </c>
      <c r="AC57" s="50">
        <v>0</v>
      </c>
      <c r="AD57" s="50">
        <v>66365.808335545531</v>
      </c>
      <c r="AE57" s="50">
        <v>398194.85001327319</v>
      </c>
      <c r="AF57" s="50">
        <v>0</v>
      </c>
      <c r="AG57" s="50">
        <v>0</v>
      </c>
      <c r="AH57" s="50">
        <v>0</v>
      </c>
      <c r="AI57" s="45">
        <f t="shared" si="7"/>
        <v>530926.46668436425</v>
      </c>
      <c r="AJ57" s="50">
        <v>0</v>
      </c>
      <c r="AK57" s="50">
        <v>0</v>
      </c>
      <c r="AL57" s="50">
        <v>95434.032386514475</v>
      </c>
      <c r="AM57" s="50">
        <v>398194.85001327319</v>
      </c>
      <c r="AN57" s="50">
        <v>0</v>
      </c>
      <c r="AO57" s="50">
        <v>0</v>
      </c>
      <c r="AP57" s="50">
        <v>0</v>
      </c>
      <c r="AQ57" s="45">
        <f t="shared" si="9"/>
        <v>493628.88239978766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45">
        <f t="shared" si="11"/>
        <v>0</v>
      </c>
      <c r="AZ57" s="71">
        <f t="shared" si="12"/>
        <v>1052880.2760817627</v>
      </c>
      <c r="BA57" s="68"/>
    </row>
    <row r="58" spans="1:53" ht="26.25" customHeight="1">
      <c r="A58" s="69" t="s">
        <v>194</v>
      </c>
      <c r="B58" s="69" t="s">
        <v>195</v>
      </c>
      <c r="C58" s="70" t="s">
        <v>164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45">
        <f t="shared" si="1"/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45">
        <f t="shared" si="3"/>
        <v>0</v>
      </c>
      <c r="T58" s="70">
        <v>0</v>
      </c>
      <c r="U58" s="70">
        <v>96457.439607114415</v>
      </c>
      <c r="V58" s="70">
        <v>79202.32943987257</v>
      </c>
      <c r="W58" s="70">
        <v>202642.73294398727</v>
      </c>
      <c r="X58" s="70">
        <v>202642.73294398727</v>
      </c>
      <c r="Y58" s="70">
        <v>0</v>
      </c>
      <c r="Z58" s="70">
        <v>0</v>
      </c>
      <c r="AA58" s="45">
        <f t="shared" si="5"/>
        <v>378302.5019909743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0">
        <v>0</v>
      </c>
      <c r="AH58" s="70">
        <v>0</v>
      </c>
      <c r="AI58" s="45">
        <f t="shared" si="7"/>
        <v>0</v>
      </c>
      <c r="AJ58" s="70">
        <v>0</v>
      </c>
      <c r="AK58" s="70">
        <v>0</v>
      </c>
      <c r="AL58" s="70">
        <v>0</v>
      </c>
      <c r="AM58" s="70">
        <v>0</v>
      </c>
      <c r="AN58" s="70">
        <v>0</v>
      </c>
      <c r="AO58" s="70">
        <v>0</v>
      </c>
      <c r="AP58" s="70">
        <v>0</v>
      </c>
      <c r="AQ58" s="45">
        <f t="shared" si="9"/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45">
        <f t="shared" si="11"/>
        <v>0</v>
      </c>
      <c r="AZ58" s="71">
        <f t="shared" si="12"/>
        <v>378302.5019909743</v>
      </c>
      <c r="BA58" s="68"/>
    </row>
    <row r="59" spans="1:53" ht="26.25" customHeight="1">
      <c r="A59" s="69" t="s">
        <v>196</v>
      </c>
      <c r="B59" s="69" t="s">
        <v>197</v>
      </c>
      <c r="C59" s="70" t="s">
        <v>164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45">
        <f t="shared" si="1"/>
        <v>0</v>
      </c>
      <c r="L59" s="70">
        <v>19909.742500663659</v>
      </c>
      <c r="M59" s="70">
        <v>26546.32333421821</v>
      </c>
      <c r="N59" s="70">
        <v>132731.61667109106</v>
      </c>
      <c r="O59" s="70">
        <v>398194.85001327319</v>
      </c>
      <c r="P59" s="70">
        <v>398194.85001327319</v>
      </c>
      <c r="Q59" s="70">
        <v>0</v>
      </c>
      <c r="R59" s="70">
        <v>0</v>
      </c>
      <c r="S59" s="45">
        <f t="shared" si="3"/>
        <v>577382.5325192461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45">
        <f t="shared" si="5"/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45">
        <f t="shared" si="7"/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45">
        <f t="shared" si="9"/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45">
        <f t="shared" si="11"/>
        <v>0</v>
      </c>
      <c r="AZ59" s="71">
        <f t="shared" si="12"/>
        <v>577382.5325192461</v>
      </c>
      <c r="BA59" s="68"/>
    </row>
    <row r="60" spans="1:53" ht="26.25" customHeight="1">
      <c r="A60" s="69" t="s">
        <v>198</v>
      </c>
      <c r="B60" s="69" t="s">
        <v>199</v>
      </c>
      <c r="C60" s="70" t="s">
        <v>200</v>
      </c>
      <c r="D60" s="70">
        <v>0</v>
      </c>
      <c r="E60" s="70">
        <v>0</v>
      </c>
      <c r="F60" s="70">
        <v>33182.904167772766</v>
      </c>
      <c r="G60" s="70">
        <v>0</v>
      </c>
      <c r="H60" s="70">
        <v>0</v>
      </c>
      <c r="I60" s="70">
        <v>0</v>
      </c>
      <c r="J60" s="70">
        <v>0</v>
      </c>
      <c r="K60" s="45">
        <f t="shared" si="1"/>
        <v>33182.904167772766</v>
      </c>
      <c r="L60" s="70">
        <v>398194.85001327319</v>
      </c>
      <c r="M60" s="70">
        <v>0</v>
      </c>
      <c r="N60" s="70">
        <v>298646.13750995486</v>
      </c>
      <c r="O60" s="70">
        <v>298646.13750995486</v>
      </c>
      <c r="P60" s="70">
        <v>298646.13750995486</v>
      </c>
      <c r="Q60" s="70">
        <v>0</v>
      </c>
      <c r="R60" s="70">
        <v>0</v>
      </c>
      <c r="S60" s="45">
        <f t="shared" si="3"/>
        <v>995487.12503318291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45">
        <f t="shared" si="5"/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45">
        <f t="shared" si="7"/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45">
        <f t="shared" si="9"/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45">
        <f t="shared" si="11"/>
        <v>0</v>
      </c>
      <c r="AZ60" s="71">
        <f t="shared" si="12"/>
        <v>1028670.0292009556</v>
      </c>
      <c r="BA60" s="68"/>
    </row>
    <row r="61" spans="1:53" ht="26.25" customHeight="1">
      <c r="A61" s="11" t="s">
        <v>201</v>
      </c>
      <c r="B61" s="12" t="s">
        <v>202</v>
      </c>
      <c r="C61" s="50" t="s">
        <v>50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45">
        <f t="shared" si="1"/>
        <v>0</v>
      </c>
      <c r="L61" s="50">
        <v>0</v>
      </c>
      <c r="M61" s="50">
        <v>26546.32333421821</v>
      </c>
      <c r="N61" s="50">
        <v>53092.64666843642</v>
      </c>
      <c r="O61" s="50">
        <v>66365.808335545531</v>
      </c>
      <c r="P61" s="50">
        <v>0</v>
      </c>
      <c r="Q61" s="50">
        <v>0</v>
      </c>
      <c r="R61" s="50">
        <v>0</v>
      </c>
      <c r="S61" s="45">
        <f t="shared" si="3"/>
        <v>146004.77833820018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45">
        <f t="shared" si="5"/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45">
        <f t="shared" si="7"/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45">
        <f t="shared" si="9"/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45">
        <f t="shared" si="11"/>
        <v>0</v>
      </c>
      <c r="AZ61" s="71">
        <f t="shared" si="12"/>
        <v>146004.77833820018</v>
      </c>
      <c r="BA61" s="68"/>
    </row>
    <row r="62" spans="1:53" ht="26.25" customHeight="1">
      <c r="A62" s="69" t="s">
        <v>203</v>
      </c>
      <c r="B62" s="69" t="s">
        <v>204</v>
      </c>
      <c r="C62" s="70" t="s">
        <v>50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45">
        <f t="shared" si="1"/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45">
        <f t="shared" si="3"/>
        <v>0</v>
      </c>
      <c r="T62" s="70">
        <v>0</v>
      </c>
      <c r="U62" s="70">
        <v>26546.32333421821</v>
      </c>
      <c r="V62" s="70">
        <v>13342.867002920097</v>
      </c>
      <c r="W62" s="70">
        <v>66365.808335545531</v>
      </c>
      <c r="X62" s="70">
        <v>66365.808335545531</v>
      </c>
      <c r="Y62" s="70">
        <v>0</v>
      </c>
      <c r="Z62" s="70">
        <v>0</v>
      </c>
      <c r="AA62" s="45">
        <f t="shared" si="5"/>
        <v>106254.99867268384</v>
      </c>
      <c r="AB62" s="70">
        <v>0</v>
      </c>
      <c r="AC62" s="70">
        <v>26546.32333421821</v>
      </c>
      <c r="AD62" s="70">
        <v>132731.61667109106</v>
      </c>
      <c r="AE62" s="70">
        <v>66365.808335545531</v>
      </c>
      <c r="AF62" s="70">
        <v>66365.808335545531</v>
      </c>
      <c r="AG62" s="70">
        <v>0</v>
      </c>
      <c r="AH62" s="70">
        <v>0</v>
      </c>
      <c r="AI62" s="45">
        <f t="shared" si="7"/>
        <v>225643.7483408548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45">
        <f t="shared" si="9"/>
        <v>0</v>
      </c>
      <c r="AR62" s="70">
        <v>0</v>
      </c>
      <c r="AS62" s="70">
        <v>0</v>
      </c>
      <c r="AT62" s="70">
        <v>0</v>
      </c>
      <c r="AU62" s="70">
        <v>0</v>
      </c>
      <c r="AV62" s="70">
        <v>0</v>
      </c>
      <c r="AW62" s="70">
        <v>0</v>
      </c>
      <c r="AX62" s="70">
        <v>0</v>
      </c>
      <c r="AY62" s="45">
        <f t="shared" si="11"/>
        <v>0</v>
      </c>
      <c r="AZ62" s="71">
        <f t="shared" si="12"/>
        <v>331898.74701353861</v>
      </c>
      <c r="BA62" s="68"/>
    </row>
    <row r="63" spans="1:53" ht="26.25" customHeight="1">
      <c r="A63" s="11" t="s">
        <v>205</v>
      </c>
      <c r="B63" s="12" t="s">
        <v>206</v>
      </c>
      <c r="C63" s="50" t="s">
        <v>50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45">
        <f t="shared" si="1"/>
        <v>0</v>
      </c>
      <c r="L63" s="50">
        <v>0</v>
      </c>
      <c r="M63" s="50">
        <v>0</v>
      </c>
      <c r="N63" s="50">
        <v>6636.5808335545526</v>
      </c>
      <c r="O63" s="50">
        <v>19909.742500663659</v>
      </c>
      <c r="P63" s="50">
        <v>0</v>
      </c>
      <c r="Q63" s="50">
        <v>0</v>
      </c>
      <c r="R63" s="50">
        <v>0</v>
      </c>
      <c r="S63" s="45">
        <f t="shared" si="3"/>
        <v>26546.32333421821</v>
      </c>
      <c r="T63" s="50">
        <v>0</v>
      </c>
      <c r="U63" s="50">
        <v>0</v>
      </c>
      <c r="V63" s="50">
        <v>6636.5808335545526</v>
      </c>
      <c r="W63" s="50">
        <v>19909.742500663659</v>
      </c>
      <c r="X63" s="50">
        <v>0</v>
      </c>
      <c r="Y63" s="50">
        <v>0</v>
      </c>
      <c r="Z63" s="50">
        <v>0</v>
      </c>
      <c r="AA63" s="45">
        <f t="shared" si="5"/>
        <v>26546.32333421821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45">
        <f t="shared" si="7"/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45">
        <f t="shared" si="9"/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45">
        <f t="shared" si="11"/>
        <v>0</v>
      </c>
      <c r="AZ63" s="71">
        <f t="shared" si="12"/>
        <v>53092.64666843642</v>
      </c>
      <c r="BA63" s="68"/>
    </row>
    <row r="64" spans="1:53" ht="26.25" customHeight="1">
      <c r="A64" s="69" t="s">
        <v>207</v>
      </c>
      <c r="B64" s="69" t="s">
        <v>587</v>
      </c>
      <c r="C64" s="70" t="s">
        <v>55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45">
        <f t="shared" si="1"/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45">
        <f t="shared" si="3"/>
        <v>0</v>
      </c>
      <c r="T64" s="70">
        <v>0</v>
      </c>
      <c r="U64" s="70">
        <v>0</v>
      </c>
      <c r="V64" s="70">
        <v>135000</v>
      </c>
      <c r="W64" s="70">
        <v>765000</v>
      </c>
      <c r="X64" s="70">
        <v>765000</v>
      </c>
      <c r="Y64" s="70">
        <v>0</v>
      </c>
      <c r="Z64" s="70">
        <v>0</v>
      </c>
      <c r="AA64" s="45">
        <f t="shared" si="5"/>
        <v>900000</v>
      </c>
      <c r="AB64" s="70">
        <v>0</v>
      </c>
      <c r="AC64" s="70">
        <v>0</v>
      </c>
      <c r="AD64" s="70">
        <v>135000</v>
      </c>
      <c r="AE64" s="70">
        <v>765000</v>
      </c>
      <c r="AF64" s="70">
        <v>765000</v>
      </c>
      <c r="AG64" s="70">
        <v>0</v>
      </c>
      <c r="AH64" s="70">
        <v>0</v>
      </c>
      <c r="AI64" s="45">
        <f t="shared" si="7"/>
        <v>900000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70">
        <v>0</v>
      </c>
      <c r="AQ64" s="45">
        <f t="shared" si="9"/>
        <v>0</v>
      </c>
      <c r="AR64" s="7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45">
        <f t="shared" si="11"/>
        <v>0</v>
      </c>
      <c r="AZ64" s="71">
        <f t="shared" si="12"/>
        <v>1800000</v>
      </c>
      <c r="BA64" s="68"/>
    </row>
    <row r="65" spans="1:53" ht="26.25" customHeight="1">
      <c r="A65" s="11" t="s">
        <v>209</v>
      </c>
      <c r="B65" s="12" t="s">
        <v>210</v>
      </c>
      <c r="C65" s="50" t="s">
        <v>55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45">
        <f t="shared" si="1"/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45">
        <f t="shared" si="3"/>
        <v>0</v>
      </c>
      <c r="T65" s="50">
        <v>0</v>
      </c>
      <c r="U65" s="50">
        <v>0</v>
      </c>
      <c r="V65" s="50">
        <v>92912.131669763738</v>
      </c>
      <c r="W65" s="50">
        <v>92912.131669763738</v>
      </c>
      <c r="X65" s="50">
        <v>0</v>
      </c>
      <c r="Y65" s="50">
        <v>0</v>
      </c>
      <c r="Z65" s="50">
        <v>0</v>
      </c>
      <c r="AA65" s="45">
        <f t="shared" si="5"/>
        <v>185824.26333952748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45">
        <f t="shared" si="7"/>
        <v>0</v>
      </c>
      <c r="AJ65" s="50">
        <v>0</v>
      </c>
      <c r="AK65" s="50">
        <v>0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45">
        <f t="shared" si="9"/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45">
        <f t="shared" si="11"/>
        <v>0</v>
      </c>
      <c r="AZ65" s="71">
        <f t="shared" si="12"/>
        <v>185824.26333952748</v>
      </c>
      <c r="BA65" s="68"/>
    </row>
    <row r="66" spans="1:53" ht="26.25" customHeight="1">
      <c r="A66" s="11" t="s">
        <v>211</v>
      </c>
      <c r="B66" s="12" t="s">
        <v>212</v>
      </c>
      <c r="C66" s="50" t="s">
        <v>39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45">
        <f t="shared" si="1"/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45">
        <f t="shared" si="3"/>
        <v>0</v>
      </c>
      <c r="T66" s="50">
        <v>0</v>
      </c>
      <c r="U66" s="50">
        <v>0</v>
      </c>
      <c r="V66" s="50">
        <v>106185.29333687284</v>
      </c>
      <c r="W66" s="50">
        <v>0</v>
      </c>
      <c r="X66" s="50">
        <v>0</v>
      </c>
      <c r="Y66" s="50">
        <v>0</v>
      </c>
      <c r="Z66" s="50">
        <v>0</v>
      </c>
      <c r="AA66" s="45">
        <f t="shared" si="5"/>
        <v>106185.29333687284</v>
      </c>
      <c r="AB66" s="50">
        <v>0</v>
      </c>
      <c r="AC66" s="50">
        <v>0</v>
      </c>
      <c r="AD66" s="50">
        <v>66365.808335545531</v>
      </c>
      <c r="AE66" s="50">
        <v>0</v>
      </c>
      <c r="AF66" s="50">
        <v>0</v>
      </c>
      <c r="AG66" s="50">
        <v>0</v>
      </c>
      <c r="AH66" s="50">
        <v>0</v>
      </c>
      <c r="AI66" s="45">
        <f t="shared" si="7"/>
        <v>66365.808335545531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45">
        <f t="shared" si="9"/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45">
        <f t="shared" si="11"/>
        <v>0</v>
      </c>
      <c r="AZ66" s="71">
        <f t="shared" si="12"/>
        <v>172551.10167241836</v>
      </c>
      <c r="BA66" s="68"/>
    </row>
    <row r="67" spans="1:53" ht="26.25" customHeight="1">
      <c r="A67" s="11" t="s">
        <v>213</v>
      </c>
      <c r="B67" s="12" t="s">
        <v>214</v>
      </c>
      <c r="C67" s="50" t="s">
        <v>39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45">
        <f t="shared" si="1"/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45">
        <f t="shared" si="3"/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45">
        <f t="shared" si="5"/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45">
        <f t="shared" si="7"/>
        <v>0</v>
      </c>
      <c r="AJ67" s="50">
        <v>0</v>
      </c>
      <c r="AK67" s="50">
        <v>0</v>
      </c>
      <c r="AL67" s="50">
        <v>134432.24050968941</v>
      </c>
      <c r="AM67" s="50">
        <v>0</v>
      </c>
      <c r="AN67" s="50">
        <v>0</v>
      </c>
      <c r="AO67" s="50">
        <v>0</v>
      </c>
      <c r="AP67" s="50">
        <v>0</v>
      </c>
      <c r="AQ67" s="45">
        <f t="shared" si="9"/>
        <v>134432.24050968941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45">
        <f t="shared" si="11"/>
        <v>0</v>
      </c>
      <c r="AZ67" s="71">
        <f t="shared" si="12"/>
        <v>134432.24050968941</v>
      </c>
      <c r="BA67" s="68"/>
    </row>
    <row r="68" spans="1:53" ht="26.25" customHeight="1">
      <c r="A68" s="69" t="s">
        <v>215</v>
      </c>
      <c r="B68" s="69" t="s">
        <v>216</v>
      </c>
      <c r="C68" s="69" t="s">
        <v>36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45">
        <f t="shared" si="1"/>
        <v>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45">
        <f t="shared" si="3"/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45">
        <f t="shared" si="5"/>
        <v>0</v>
      </c>
      <c r="AB68" s="70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45">
        <f t="shared" si="7"/>
        <v>0</v>
      </c>
      <c r="AJ68" s="70">
        <v>0</v>
      </c>
      <c r="AK68" s="70">
        <v>26546.32333421821</v>
      </c>
      <c r="AL68" s="70">
        <v>39802.255110167243</v>
      </c>
      <c r="AM68" s="70">
        <v>199097.42500663659</v>
      </c>
      <c r="AN68" s="70">
        <v>199097.42500663659</v>
      </c>
      <c r="AO68" s="70">
        <v>0</v>
      </c>
      <c r="AP68" s="70">
        <v>0</v>
      </c>
      <c r="AQ68" s="45">
        <f t="shared" si="9"/>
        <v>265446.00345102203</v>
      </c>
      <c r="AR68" s="70">
        <v>0</v>
      </c>
      <c r="AS68" s="70">
        <v>0</v>
      </c>
      <c r="AT68" s="70">
        <v>0</v>
      </c>
      <c r="AU68" s="70">
        <v>0</v>
      </c>
      <c r="AV68" s="70">
        <v>0</v>
      </c>
      <c r="AW68" s="70">
        <v>0</v>
      </c>
      <c r="AX68" s="70">
        <v>0</v>
      </c>
      <c r="AY68" s="45">
        <f t="shared" si="11"/>
        <v>0</v>
      </c>
      <c r="AZ68" s="71">
        <f t="shared" si="12"/>
        <v>265446.00345102203</v>
      </c>
      <c r="BA68" s="68"/>
    </row>
    <row r="69" spans="1:53" ht="26.25" customHeight="1">
      <c r="A69" s="69" t="s">
        <v>217</v>
      </c>
      <c r="B69" s="69" t="s">
        <v>218</v>
      </c>
      <c r="C69" s="69" t="s">
        <v>36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45">
        <f t="shared" si="1"/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45">
        <f t="shared" si="3"/>
        <v>0</v>
      </c>
      <c r="T69" s="70">
        <v>0</v>
      </c>
      <c r="U69" s="70">
        <v>0</v>
      </c>
      <c r="V69" s="70">
        <v>0</v>
      </c>
      <c r="W69" s="70">
        <v>0</v>
      </c>
      <c r="X69" s="70">
        <v>0</v>
      </c>
      <c r="Y69" s="70">
        <v>0</v>
      </c>
      <c r="Z69" s="70">
        <v>0</v>
      </c>
      <c r="AA69" s="45">
        <f t="shared" si="5"/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45">
        <f t="shared" si="7"/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0</v>
      </c>
      <c r="AO69" s="70">
        <v>0</v>
      </c>
      <c r="AP69" s="70">
        <v>0</v>
      </c>
      <c r="AQ69" s="45">
        <f t="shared" si="9"/>
        <v>0</v>
      </c>
      <c r="AR69" s="70">
        <v>0</v>
      </c>
      <c r="AS69" s="70">
        <v>0</v>
      </c>
      <c r="AT69" s="70">
        <v>26537.70374303159</v>
      </c>
      <c r="AU69" s="70">
        <v>106185.29333687284</v>
      </c>
      <c r="AV69" s="70">
        <v>106185.29333687284</v>
      </c>
      <c r="AW69" s="70">
        <v>0</v>
      </c>
      <c r="AX69" s="70">
        <v>0</v>
      </c>
      <c r="AY69" s="45">
        <f t="shared" si="11"/>
        <v>132722.99707990442</v>
      </c>
      <c r="AZ69" s="71">
        <f t="shared" si="12"/>
        <v>132722.99707990442</v>
      </c>
      <c r="BA69" s="68"/>
    </row>
    <row r="70" spans="1:53" ht="26.25" customHeight="1">
      <c r="A70" s="69" t="s">
        <v>219</v>
      </c>
      <c r="B70" s="69" t="s">
        <v>220</v>
      </c>
      <c r="C70" s="70" t="s">
        <v>50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45">
        <f t="shared" si="1"/>
        <v>0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45">
        <f t="shared" si="3"/>
        <v>0</v>
      </c>
      <c r="T70" s="70">
        <v>0</v>
      </c>
      <c r="U70" s="70">
        <v>0</v>
      </c>
      <c r="V70" s="70">
        <v>47942.086541014069</v>
      </c>
      <c r="W70" s="70">
        <v>124104.06158747013</v>
      </c>
      <c r="X70" s="70">
        <v>124104.06158747013</v>
      </c>
      <c r="Y70" s="70">
        <v>0</v>
      </c>
      <c r="Z70" s="70">
        <v>0</v>
      </c>
      <c r="AA70" s="45">
        <f t="shared" si="5"/>
        <v>172046.1481284842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45">
        <f t="shared" si="7"/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45">
        <f t="shared" si="9"/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45">
        <f t="shared" si="11"/>
        <v>0</v>
      </c>
      <c r="AZ70" s="71">
        <f t="shared" si="12"/>
        <v>172046.1481284842</v>
      </c>
      <c r="BA70" s="68"/>
    </row>
    <row r="71" spans="1:53" ht="26.25" customHeight="1">
      <c r="A71" s="11" t="s">
        <v>221</v>
      </c>
      <c r="B71" s="11" t="s">
        <v>222</v>
      </c>
      <c r="C71" s="50" t="s">
        <v>55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75">
        <f t="shared" si="1"/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75">
        <f t="shared" si="3"/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75">
        <f t="shared" si="5"/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75">
        <f t="shared" si="7"/>
        <v>0</v>
      </c>
      <c r="AJ71" s="50">
        <v>0</v>
      </c>
      <c r="AK71" s="50">
        <v>0</v>
      </c>
      <c r="AL71" s="50">
        <v>3981.9485001327316</v>
      </c>
      <c r="AM71" s="50">
        <v>22564.37483408548</v>
      </c>
      <c r="AN71" s="50">
        <v>0</v>
      </c>
      <c r="AO71" s="50">
        <v>0</v>
      </c>
      <c r="AP71" s="50">
        <v>0</v>
      </c>
      <c r="AQ71" s="75">
        <f t="shared" si="9"/>
        <v>26546.32333421821</v>
      </c>
      <c r="AR71" s="50">
        <v>0</v>
      </c>
      <c r="AS71" s="50">
        <v>0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75">
        <f t="shared" si="11"/>
        <v>0</v>
      </c>
      <c r="AZ71" s="71">
        <f t="shared" si="12"/>
        <v>26546.32333421821</v>
      </c>
      <c r="BA71" s="68"/>
    </row>
    <row r="72" spans="1:53" ht="26.25" customHeight="1">
      <c r="A72" s="11" t="s">
        <v>223</v>
      </c>
      <c r="B72" s="50" t="s">
        <v>224</v>
      </c>
      <c r="C72" s="50" t="s">
        <v>42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45">
        <f t="shared" si="1"/>
        <v>0</v>
      </c>
      <c r="L72" s="50">
        <v>0</v>
      </c>
      <c r="M72" s="50">
        <v>0</v>
      </c>
      <c r="N72" s="50">
        <v>3981.9485001327316</v>
      </c>
      <c r="O72" s="50">
        <v>0</v>
      </c>
      <c r="P72" s="50">
        <v>0</v>
      </c>
      <c r="Q72" s="50">
        <v>0</v>
      </c>
      <c r="R72" s="50">
        <v>0</v>
      </c>
      <c r="S72" s="45">
        <f t="shared" si="3"/>
        <v>3981.9485001327316</v>
      </c>
      <c r="T72" s="50">
        <v>0</v>
      </c>
      <c r="U72" s="50">
        <v>0</v>
      </c>
      <c r="V72" s="50">
        <v>3981.9485001327316</v>
      </c>
      <c r="W72" s="50">
        <v>0</v>
      </c>
      <c r="X72" s="50">
        <v>0</v>
      </c>
      <c r="Y72" s="50">
        <v>0</v>
      </c>
      <c r="Z72" s="50">
        <v>0</v>
      </c>
      <c r="AA72" s="45">
        <f t="shared" si="5"/>
        <v>3981.9485001327316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45">
        <f t="shared" si="7"/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45">
        <f t="shared" si="9"/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45">
        <f t="shared" si="11"/>
        <v>0</v>
      </c>
      <c r="AZ72" s="71">
        <f t="shared" si="12"/>
        <v>7963.8970002654632</v>
      </c>
      <c r="BA72" s="68"/>
    </row>
    <row r="73" spans="1:53" ht="26.25" customHeight="1">
      <c r="A73" s="46" t="s">
        <v>225</v>
      </c>
      <c r="B73" s="46" t="s">
        <v>226</v>
      </c>
      <c r="C73" s="46" t="s">
        <v>18</v>
      </c>
      <c r="D73" s="45">
        <f t="shared" ref="D73:J73" si="73">SUM(D74:D88)</f>
        <v>190469.86992301571</v>
      </c>
      <c r="E73" s="45">
        <f t="shared" si="73"/>
        <v>0</v>
      </c>
      <c r="F73" s="45">
        <f t="shared" si="73"/>
        <v>440204.40668967349</v>
      </c>
      <c r="G73" s="45">
        <f t="shared" si="73"/>
        <v>0</v>
      </c>
      <c r="H73" s="45">
        <f t="shared" si="73"/>
        <v>0</v>
      </c>
      <c r="I73" s="45">
        <f t="shared" si="73"/>
        <v>0</v>
      </c>
      <c r="J73" s="45">
        <f t="shared" si="73"/>
        <v>0</v>
      </c>
      <c r="K73" s="45">
        <f t="shared" si="1"/>
        <v>630674.27661268925</v>
      </c>
      <c r="L73" s="45">
        <f t="shared" ref="L73:R73" si="74">SUM(L74:L88)</f>
        <v>76095.035837536503</v>
      </c>
      <c r="M73" s="45">
        <f t="shared" si="74"/>
        <v>33182.904167772766</v>
      </c>
      <c r="N73" s="45">
        <f t="shared" si="74"/>
        <v>809922.00690204406</v>
      </c>
      <c r="O73" s="45">
        <f t="shared" si="74"/>
        <v>422086.54101406957</v>
      </c>
      <c r="P73" s="45">
        <f t="shared" si="74"/>
        <v>0</v>
      </c>
      <c r="Q73" s="45">
        <f t="shared" si="74"/>
        <v>0</v>
      </c>
      <c r="R73" s="45">
        <f t="shared" si="74"/>
        <v>0</v>
      </c>
      <c r="S73" s="45">
        <f t="shared" si="3"/>
        <v>1341286.4879214228</v>
      </c>
      <c r="T73" s="45">
        <f t="shared" ref="T73:Z73" si="75">SUM(T74:T88)</f>
        <v>179778.33820015928</v>
      </c>
      <c r="U73" s="45">
        <f t="shared" si="75"/>
        <v>0</v>
      </c>
      <c r="V73" s="45">
        <f t="shared" si="75"/>
        <v>934860.03318290424</v>
      </c>
      <c r="W73" s="45">
        <f t="shared" si="75"/>
        <v>464560.65834881872</v>
      </c>
      <c r="X73" s="45">
        <f t="shared" si="75"/>
        <v>0</v>
      </c>
      <c r="Y73" s="45">
        <f t="shared" si="75"/>
        <v>0</v>
      </c>
      <c r="Z73" s="45">
        <f t="shared" si="75"/>
        <v>0</v>
      </c>
      <c r="AA73" s="45">
        <f t="shared" si="5"/>
        <v>1579199.0297318823</v>
      </c>
      <c r="AB73" s="45">
        <f t="shared" ref="AB73:AH73" si="76">SUM(AB74:AB88)</f>
        <v>464560.65834881866</v>
      </c>
      <c r="AC73" s="45">
        <f t="shared" si="76"/>
        <v>53092.64666843642</v>
      </c>
      <c r="AD73" s="45">
        <f t="shared" si="76"/>
        <v>916518.35810990189</v>
      </c>
      <c r="AE73" s="45">
        <f t="shared" si="76"/>
        <v>730023.8916910009</v>
      </c>
      <c r="AF73" s="45">
        <f t="shared" si="76"/>
        <v>0</v>
      </c>
      <c r="AG73" s="45">
        <f t="shared" si="76"/>
        <v>0</v>
      </c>
      <c r="AH73" s="45">
        <f t="shared" si="76"/>
        <v>0</v>
      </c>
      <c r="AI73" s="45">
        <f t="shared" si="7"/>
        <v>2164195.554818158</v>
      </c>
      <c r="AJ73" s="45">
        <f t="shared" ref="AJ73:AP73" si="77">SUM(AJ74:AJ88)</f>
        <v>331829.04167772766</v>
      </c>
      <c r="AK73" s="45">
        <f t="shared" si="77"/>
        <v>0</v>
      </c>
      <c r="AL73" s="45">
        <f t="shared" si="77"/>
        <v>891125.35173878423</v>
      </c>
      <c r="AM73" s="45">
        <f t="shared" si="77"/>
        <v>816194.85001327319</v>
      </c>
      <c r="AN73" s="45">
        <f t="shared" si="77"/>
        <v>0</v>
      </c>
      <c r="AO73" s="45">
        <f t="shared" si="77"/>
        <v>0</v>
      </c>
      <c r="AP73" s="45">
        <f t="shared" si="77"/>
        <v>0</v>
      </c>
      <c r="AQ73" s="45">
        <f t="shared" si="9"/>
        <v>2039149.2434297851</v>
      </c>
      <c r="AR73" s="45">
        <f t="shared" ref="AR73:AX73" si="78">SUM(AR74:AR88)</f>
        <v>132731.61667109106</v>
      </c>
      <c r="AS73" s="45">
        <f t="shared" si="78"/>
        <v>40217.679851340588</v>
      </c>
      <c r="AT73" s="45">
        <f t="shared" si="78"/>
        <v>743063.23334218212</v>
      </c>
      <c r="AU73" s="45">
        <f t="shared" si="78"/>
        <v>550731.61667109106</v>
      </c>
      <c r="AV73" s="45">
        <f t="shared" si="78"/>
        <v>0</v>
      </c>
      <c r="AW73" s="45">
        <f t="shared" si="78"/>
        <v>0</v>
      </c>
      <c r="AX73" s="45">
        <f t="shared" si="78"/>
        <v>0</v>
      </c>
      <c r="AY73" s="49">
        <f t="shared" si="11"/>
        <v>1466744.1465357048</v>
      </c>
      <c r="AZ73" s="71">
        <f t="shared" si="12"/>
        <v>9221248.7390496433</v>
      </c>
      <c r="BA73" s="68"/>
    </row>
    <row r="74" spans="1:53" ht="26.25" customHeight="1">
      <c r="A74" s="11" t="s">
        <v>229</v>
      </c>
      <c r="B74" s="12" t="s">
        <v>230</v>
      </c>
      <c r="C74" s="12" t="s">
        <v>55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45">
        <f t="shared" si="1"/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45">
        <f t="shared" si="3"/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45">
        <f t="shared" si="5"/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45">
        <f t="shared" si="7"/>
        <v>0</v>
      </c>
      <c r="AJ74" s="50">
        <v>0</v>
      </c>
      <c r="AK74" s="50">
        <v>0</v>
      </c>
      <c r="AL74" s="50">
        <v>179000</v>
      </c>
      <c r="AM74" s="50">
        <v>418000</v>
      </c>
      <c r="AN74" s="50">
        <v>0</v>
      </c>
      <c r="AO74" s="50">
        <v>0</v>
      </c>
      <c r="AP74" s="50">
        <v>0</v>
      </c>
      <c r="AQ74" s="45">
        <f t="shared" si="9"/>
        <v>597000</v>
      </c>
      <c r="AR74" s="50">
        <v>0</v>
      </c>
      <c r="AS74" s="50">
        <v>0</v>
      </c>
      <c r="AT74" s="50">
        <v>179000</v>
      </c>
      <c r="AU74" s="50">
        <v>418000</v>
      </c>
      <c r="AV74" s="50">
        <v>0</v>
      </c>
      <c r="AW74" s="50">
        <v>0</v>
      </c>
      <c r="AX74" s="50">
        <v>0</v>
      </c>
      <c r="AY74" s="45">
        <f t="shared" si="11"/>
        <v>597000</v>
      </c>
      <c r="AZ74" s="71">
        <f t="shared" si="12"/>
        <v>1194000</v>
      </c>
      <c r="BA74" s="68"/>
    </row>
    <row r="75" spans="1:53" ht="26.25" customHeight="1">
      <c r="A75" s="11" t="s">
        <v>231</v>
      </c>
      <c r="B75" s="12" t="s">
        <v>232</v>
      </c>
      <c r="C75" s="12" t="s">
        <v>171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45">
        <f t="shared" si="1"/>
        <v>0</v>
      </c>
      <c r="L75" s="50">
        <v>0</v>
      </c>
      <c r="M75" s="50">
        <v>26546.32333421821</v>
      </c>
      <c r="N75" s="50">
        <v>39819.485001327317</v>
      </c>
      <c r="O75" s="50">
        <v>0</v>
      </c>
      <c r="P75" s="50">
        <v>0</v>
      </c>
      <c r="Q75" s="50">
        <v>0</v>
      </c>
      <c r="R75" s="50">
        <v>0</v>
      </c>
      <c r="S75" s="45">
        <f t="shared" si="3"/>
        <v>66365.808335545531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45">
        <f t="shared" si="5"/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45">
        <f t="shared" si="7"/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45">
        <f t="shared" si="9"/>
        <v>0</v>
      </c>
      <c r="AR75" s="50">
        <v>0</v>
      </c>
      <c r="AS75" s="50">
        <v>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45">
        <f t="shared" si="11"/>
        <v>0</v>
      </c>
      <c r="AZ75" s="71">
        <f t="shared" si="12"/>
        <v>66365.808335545531</v>
      </c>
      <c r="BA75" s="68"/>
    </row>
    <row r="76" spans="1:53" ht="26.25" customHeight="1">
      <c r="A76" s="11" t="s">
        <v>233</v>
      </c>
      <c r="B76" s="12" t="s">
        <v>234</v>
      </c>
      <c r="C76" s="12" t="s">
        <v>39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45">
        <f t="shared" si="1"/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45">
        <f t="shared" si="3"/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45">
        <f t="shared" si="5"/>
        <v>0</v>
      </c>
      <c r="AB76" s="50">
        <v>39819.485001327317</v>
      </c>
      <c r="AC76" s="50">
        <v>26546.32333421821</v>
      </c>
      <c r="AD76" s="50">
        <v>54755.773825325196</v>
      </c>
      <c r="AE76" s="50">
        <v>132731.61667109106</v>
      </c>
      <c r="AF76" s="50">
        <v>0</v>
      </c>
      <c r="AG76" s="50">
        <v>0</v>
      </c>
      <c r="AH76" s="50">
        <v>0</v>
      </c>
      <c r="AI76" s="45">
        <f t="shared" si="7"/>
        <v>253853.19883196178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45">
        <f t="shared" si="9"/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45">
        <f t="shared" si="11"/>
        <v>0</v>
      </c>
      <c r="AZ76" s="71">
        <f t="shared" si="12"/>
        <v>253853.19883196178</v>
      </c>
      <c r="BA76" s="68"/>
    </row>
    <row r="77" spans="1:53" ht="26.25" customHeight="1">
      <c r="A77" s="11" t="s">
        <v>235</v>
      </c>
      <c r="B77" s="12" t="s">
        <v>236</v>
      </c>
      <c r="C77" s="12" t="s">
        <v>39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45">
        <f t="shared" si="1"/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45">
        <f t="shared" si="3"/>
        <v>0</v>
      </c>
      <c r="T77" s="50">
        <v>0</v>
      </c>
      <c r="U77" s="50">
        <v>0</v>
      </c>
      <c r="V77" s="50">
        <v>140314.98407220602</v>
      </c>
      <c r="W77" s="50">
        <v>0</v>
      </c>
      <c r="X77" s="50">
        <v>0</v>
      </c>
      <c r="Y77" s="50">
        <v>0</v>
      </c>
      <c r="Z77" s="50">
        <v>0</v>
      </c>
      <c r="AA77" s="45">
        <f t="shared" si="5"/>
        <v>140314.98407220602</v>
      </c>
      <c r="AB77" s="50">
        <v>0</v>
      </c>
      <c r="AC77" s="50">
        <v>0</v>
      </c>
      <c r="AD77" s="50">
        <v>125148.24926997612</v>
      </c>
      <c r="AE77" s="50">
        <v>0</v>
      </c>
      <c r="AF77" s="50">
        <v>0</v>
      </c>
      <c r="AG77" s="50">
        <v>0</v>
      </c>
      <c r="AH77" s="50">
        <v>0</v>
      </c>
      <c r="AI77" s="45">
        <f t="shared" si="7"/>
        <v>125148.24926997612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45">
        <f t="shared" si="9"/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45">
        <f t="shared" si="11"/>
        <v>0</v>
      </c>
      <c r="AZ77" s="71">
        <f t="shared" si="12"/>
        <v>265463.23334218212</v>
      </c>
      <c r="BA77" s="68"/>
    </row>
    <row r="78" spans="1:53" ht="26.25" customHeight="1">
      <c r="A78" s="11" t="s">
        <v>237</v>
      </c>
      <c r="B78" s="14" t="s">
        <v>238</v>
      </c>
      <c r="C78" s="12" t="s">
        <v>42</v>
      </c>
      <c r="D78" s="50">
        <v>15927.794000530926</v>
      </c>
      <c r="E78" s="50">
        <v>0</v>
      </c>
      <c r="F78" s="50">
        <v>73201.486594106711</v>
      </c>
      <c r="G78" s="50">
        <v>0</v>
      </c>
      <c r="H78" s="50">
        <v>0</v>
      </c>
      <c r="I78" s="50">
        <v>0</v>
      </c>
      <c r="J78" s="50">
        <v>0</v>
      </c>
      <c r="K78" s="45">
        <f t="shared" si="1"/>
        <v>89129.280594637632</v>
      </c>
      <c r="L78" s="50">
        <v>0</v>
      </c>
      <c r="M78" s="50">
        <v>0</v>
      </c>
      <c r="N78" s="50">
        <v>43801.433501460051</v>
      </c>
      <c r="O78" s="50">
        <v>0</v>
      </c>
      <c r="P78" s="50">
        <v>0</v>
      </c>
      <c r="Q78" s="50">
        <v>0</v>
      </c>
      <c r="R78" s="50">
        <v>0</v>
      </c>
      <c r="S78" s="45">
        <f t="shared" si="3"/>
        <v>43801.433501460051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45">
        <f t="shared" si="5"/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45">
        <f t="shared" si="7"/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0</v>
      </c>
      <c r="AO78" s="50">
        <v>0</v>
      </c>
      <c r="AP78" s="50">
        <v>0</v>
      </c>
      <c r="AQ78" s="45">
        <f t="shared" si="9"/>
        <v>0</v>
      </c>
      <c r="AR78" s="50">
        <v>0</v>
      </c>
      <c r="AS78" s="50">
        <v>0</v>
      </c>
      <c r="AT78" s="50">
        <v>0</v>
      </c>
      <c r="AU78" s="50">
        <v>0</v>
      </c>
      <c r="AV78" s="50">
        <v>0</v>
      </c>
      <c r="AW78" s="50">
        <v>0</v>
      </c>
      <c r="AX78" s="50">
        <v>0</v>
      </c>
      <c r="AY78" s="45">
        <f t="shared" si="11"/>
        <v>0</v>
      </c>
      <c r="AZ78" s="71">
        <f t="shared" si="12"/>
        <v>132930.71409609768</v>
      </c>
      <c r="BA78" s="68"/>
    </row>
    <row r="79" spans="1:53" ht="26.25" customHeight="1">
      <c r="A79" s="11" t="s">
        <v>239</v>
      </c>
      <c r="B79" s="12" t="s">
        <v>240</v>
      </c>
      <c r="C79" s="12" t="s">
        <v>45</v>
      </c>
      <c r="D79" s="50">
        <v>132731.61667109106</v>
      </c>
      <c r="E79" s="50">
        <v>0</v>
      </c>
      <c r="F79" s="50">
        <v>13273.161667109105</v>
      </c>
      <c r="G79" s="50">
        <v>0</v>
      </c>
      <c r="H79" s="50">
        <v>0</v>
      </c>
      <c r="I79" s="50">
        <v>0</v>
      </c>
      <c r="J79" s="50">
        <v>0</v>
      </c>
      <c r="K79" s="45">
        <f t="shared" si="1"/>
        <v>146004.77833820018</v>
      </c>
      <c r="L79" s="50">
        <v>13538.624900451288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45">
        <f t="shared" si="3"/>
        <v>13538.624900451288</v>
      </c>
      <c r="T79" s="50">
        <v>136713.5651712238</v>
      </c>
      <c r="U79" s="50">
        <v>0</v>
      </c>
      <c r="V79" s="50">
        <v>13671.356517122378</v>
      </c>
      <c r="W79" s="50">
        <v>0</v>
      </c>
      <c r="X79" s="50">
        <v>0</v>
      </c>
      <c r="Y79" s="50">
        <v>0</v>
      </c>
      <c r="Z79" s="50">
        <v>0</v>
      </c>
      <c r="AA79" s="45">
        <f t="shared" si="5"/>
        <v>150384.92168834619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45">
        <f t="shared" si="7"/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45">
        <f t="shared" si="9"/>
        <v>0</v>
      </c>
      <c r="AR79" s="50">
        <v>0</v>
      </c>
      <c r="AS79" s="50">
        <v>0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45">
        <f t="shared" si="11"/>
        <v>0</v>
      </c>
      <c r="AZ79" s="71">
        <f t="shared" si="12"/>
        <v>309928.32492699765</v>
      </c>
      <c r="BA79" s="68"/>
    </row>
    <row r="80" spans="1:53" ht="26.25" customHeight="1">
      <c r="A80" s="11" t="s">
        <v>241</v>
      </c>
      <c r="B80" s="14" t="s">
        <v>238</v>
      </c>
      <c r="C80" s="12" t="s">
        <v>45</v>
      </c>
      <c r="D80" s="50">
        <v>22564.37483408548</v>
      </c>
      <c r="E80" s="50">
        <v>0</v>
      </c>
      <c r="F80" s="50">
        <v>62383.859835412797</v>
      </c>
      <c r="G80" s="50">
        <v>0</v>
      </c>
      <c r="H80" s="50">
        <v>0</v>
      </c>
      <c r="I80" s="50">
        <v>0</v>
      </c>
      <c r="J80" s="50">
        <v>0</v>
      </c>
      <c r="K80" s="45">
        <f t="shared" si="1"/>
        <v>84948.234669498284</v>
      </c>
      <c r="L80" s="50">
        <v>23015.662330767191</v>
      </c>
      <c r="M80" s="50">
        <v>0</v>
      </c>
      <c r="N80" s="50">
        <v>29784.974780992834</v>
      </c>
      <c r="O80" s="50">
        <v>0</v>
      </c>
      <c r="P80" s="50">
        <v>0</v>
      </c>
      <c r="Q80" s="50">
        <v>0</v>
      </c>
      <c r="R80" s="50">
        <v>0</v>
      </c>
      <c r="S80" s="45">
        <f t="shared" si="3"/>
        <v>52800.637111760021</v>
      </c>
      <c r="T80" s="50">
        <v>23241.306079108042</v>
      </c>
      <c r="U80" s="50">
        <v>0</v>
      </c>
      <c r="V80" s="50">
        <v>64255.375630475181</v>
      </c>
      <c r="W80" s="50">
        <v>0</v>
      </c>
      <c r="X80" s="50">
        <v>0</v>
      </c>
      <c r="Y80" s="50">
        <v>0</v>
      </c>
      <c r="Z80" s="50">
        <v>0</v>
      </c>
      <c r="AA80" s="45">
        <f t="shared" si="5"/>
        <v>87496.681709583223</v>
      </c>
      <c r="AB80" s="50">
        <v>66365.808335545531</v>
      </c>
      <c r="AC80" s="50">
        <v>0</v>
      </c>
      <c r="AD80" s="50">
        <v>66365.808335545531</v>
      </c>
      <c r="AE80" s="50">
        <v>398194.85001327319</v>
      </c>
      <c r="AF80" s="50">
        <v>0</v>
      </c>
      <c r="AG80" s="50">
        <v>0</v>
      </c>
      <c r="AH80" s="50">
        <v>0</v>
      </c>
      <c r="AI80" s="45">
        <f t="shared" si="7"/>
        <v>530926.46668436425</v>
      </c>
      <c r="AJ80" s="50">
        <v>66365.808335545531</v>
      </c>
      <c r="AK80" s="50">
        <v>0</v>
      </c>
      <c r="AL80" s="50">
        <v>66365.808335545531</v>
      </c>
      <c r="AM80" s="50">
        <v>398194.85001327319</v>
      </c>
      <c r="AN80" s="50">
        <v>0</v>
      </c>
      <c r="AO80" s="50">
        <v>0</v>
      </c>
      <c r="AP80" s="50">
        <v>0</v>
      </c>
      <c r="AQ80" s="45">
        <f t="shared" si="9"/>
        <v>530926.46668436425</v>
      </c>
      <c r="AR80" s="50">
        <v>132731.61667109106</v>
      </c>
      <c r="AS80" s="50">
        <v>40217.679851340588</v>
      </c>
      <c r="AT80" s="50">
        <v>0</v>
      </c>
      <c r="AU80" s="50">
        <v>132731.61667109106</v>
      </c>
      <c r="AV80" s="50">
        <v>0</v>
      </c>
      <c r="AW80" s="50">
        <v>0</v>
      </c>
      <c r="AX80" s="50">
        <v>0</v>
      </c>
      <c r="AY80" s="45">
        <f t="shared" si="11"/>
        <v>305680.91319352272</v>
      </c>
      <c r="AZ80" s="71">
        <f t="shared" si="12"/>
        <v>1592779.4000530927</v>
      </c>
      <c r="BA80" s="68"/>
    </row>
    <row r="81" spans="1:53" ht="26.25" customHeight="1">
      <c r="A81" s="11" t="s">
        <v>242</v>
      </c>
      <c r="B81" s="12" t="s">
        <v>243</v>
      </c>
      <c r="C81" s="12" t="s">
        <v>45</v>
      </c>
      <c r="D81" s="50">
        <v>19246.084417308204</v>
      </c>
      <c r="E81" s="50">
        <v>0</v>
      </c>
      <c r="F81" s="50">
        <v>19246.084417308204</v>
      </c>
      <c r="G81" s="50">
        <v>0</v>
      </c>
      <c r="H81" s="50">
        <v>0</v>
      </c>
      <c r="I81" s="50">
        <v>0</v>
      </c>
      <c r="J81" s="50">
        <v>0</v>
      </c>
      <c r="K81" s="45">
        <f t="shared" si="1"/>
        <v>38492.168834616408</v>
      </c>
      <c r="L81" s="50">
        <v>19631.006105654367</v>
      </c>
      <c r="M81" s="50">
        <v>0</v>
      </c>
      <c r="N81" s="50">
        <v>19631.006105654367</v>
      </c>
      <c r="O81" s="50">
        <v>0</v>
      </c>
      <c r="P81" s="50">
        <v>0</v>
      </c>
      <c r="Q81" s="50">
        <v>0</v>
      </c>
      <c r="R81" s="50">
        <v>0</v>
      </c>
      <c r="S81" s="45">
        <f t="shared" si="3"/>
        <v>39262.012211308735</v>
      </c>
      <c r="T81" s="50">
        <v>19823.466949827449</v>
      </c>
      <c r="U81" s="50">
        <v>0</v>
      </c>
      <c r="V81" s="50">
        <v>19823.466949827449</v>
      </c>
      <c r="W81" s="50">
        <v>0</v>
      </c>
      <c r="X81" s="50">
        <v>0</v>
      </c>
      <c r="Y81" s="50">
        <v>0</v>
      </c>
      <c r="Z81" s="50">
        <v>0</v>
      </c>
      <c r="AA81" s="45">
        <f t="shared" si="5"/>
        <v>39646.933899654898</v>
      </c>
      <c r="AB81" s="50">
        <v>358375.36501194583</v>
      </c>
      <c r="AC81" s="50">
        <v>0</v>
      </c>
      <c r="AD81" s="50">
        <v>39819.485001327317</v>
      </c>
      <c r="AE81" s="50">
        <v>0</v>
      </c>
      <c r="AF81" s="50">
        <v>0</v>
      </c>
      <c r="AG81" s="50">
        <v>0</v>
      </c>
      <c r="AH81" s="50">
        <v>0</v>
      </c>
      <c r="AI81" s="45">
        <f t="shared" si="7"/>
        <v>398194.85001327313</v>
      </c>
      <c r="AJ81" s="50">
        <v>265463.23334218212</v>
      </c>
      <c r="AK81" s="50">
        <v>0</v>
      </c>
      <c r="AL81" s="50">
        <v>81696.310061056545</v>
      </c>
      <c r="AM81" s="50">
        <v>0</v>
      </c>
      <c r="AN81" s="50">
        <v>0</v>
      </c>
      <c r="AO81" s="50">
        <v>0</v>
      </c>
      <c r="AP81" s="50">
        <v>0</v>
      </c>
      <c r="AQ81" s="45">
        <f t="shared" si="9"/>
        <v>347159.54340323864</v>
      </c>
      <c r="AR81" s="50">
        <v>0</v>
      </c>
      <c r="AS81" s="50">
        <v>0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45">
        <f t="shared" si="11"/>
        <v>0</v>
      </c>
      <c r="AZ81" s="71">
        <f t="shared" si="12"/>
        <v>862755.50836209184</v>
      </c>
      <c r="BA81" s="68"/>
    </row>
    <row r="82" spans="1:53" ht="26.25" customHeight="1">
      <c r="A82" s="11" t="s">
        <v>244</v>
      </c>
      <c r="B82" s="12" t="s">
        <v>245</v>
      </c>
      <c r="C82" s="12" t="s">
        <v>246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45">
        <f t="shared" si="1"/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45">
        <f t="shared" si="3"/>
        <v>0</v>
      </c>
      <c r="T82" s="50">
        <v>0</v>
      </c>
      <c r="U82" s="50">
        <v>0</v>
      </c>
      <c r="V82" s="50">
        <v>132731.61667109106</v>
      </c>
      <c r="W82" s="50">
        <v>464560.65834881872</v>
      </c>
      <c r="X82" s="50">
        <v>0</v>
      </c>
      <c r="Y82" s="50">
        <v>0</v>
      </c>
      <c r="Z82" s="50">
        <v>0</v>
      </c>
      <c r="AA82" s="45">
        <f t="shared" si="5"/>
        <v>597292.27501990972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45">
        <f t="shared" si="7"/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45">
        <f t="shared" si="9"/>
        <v>0</v>
      </c>
      <c r="AR82" s="50">
        <v>0</v>
      </c>
      <c r="AS82" s="50">
        <v>0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45">
        <f t="shared" si="11"/>
        <v>0</v>
      </c>
      <c r="AZ82" s="71">
        <f t="shared" si="12"/>
        <v>597292.27501990972</v>
      </c>
      <c r="BA82" s="68"/>
    </row>
    <row r="83" spans="1:53" ht="26.25" customHeight="1">
      <c r="A83" s="11" t="s">
        <v>247</v>
      </c>
      <c r="B83" s="12" t="s">
        <v>248</v>
      </c>
      <c r="C83" s="12" t="s">
        <v>246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45">
        <f t="shared" si="1"/>
        <v>0</v>
      </c>
      <c r="L83" s="50">
        <v>0</v>
      </c>
      <c r="M83" s="50">
        <v>0</v>
      </c>
      <c r="N83" s="50">
        <v>66365.808335545531</v>
      </c>
      <c r="O83" s="50">
        <v>398194.85001327319</v>
      </c>
      <c r="P83" s="50">
        <v>0</v>
      </c>
      <c r="Q83" s="50">
        <v>0</v>
      </c>
      <c r="R83" s="50">
        <v>0</v>
      </c>
      <c r="S83" s="45">
        <f t="shared" si="3"/>
        <v>464560.65834881872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45">
        <f t="shared" si="5"/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45">
        <f t="shared" si="7"/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45">
        <f t="shared" si="9"/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45">
        <f t="shared" si="11"/>
        <v>0</v>
      </c>
      <c r="AZ83" s="71">
        <f t="shared" si="12"/>
        <v>464560.65834881872</v>
      </c>
      <c r="BA83" s="68"/>
    </row>
    <row r="84" spans="1:53" ht="26.25" customHeight="1">
      <c r="A84" s="11" t="s">
        <v>249</v>
      </c>
      <c r="B84" s="14" t="s">
        <v>250</v>
      </c>
      <c r="C84" s="12" t="s">
        <v>200</v>
      </c>
      <c r="D84" s="50">
        <v>0</v>
      </c>
      <c r="E84" s="50">
        <v>0</v>
      </c>
      <c r="F84" s="50">
        <v>252190.07167507301</v>
      </c>
      <c r="G84" s="50">
        <v>0</v>
      </c>
      <c r="H84" s="50">
        <v>0</v>
      </c>
      <c r="I84" s="50">
        <v>0</v>
      </c>
      <c r="J84" s="50">
        <v>0</v>
      </c>
      <c r="K84" s="45">
        <f t="shared" si="1"/>
        <v>252190.07167507301</v>
      </c>
      <c r="L84" s="50">
        <v>0</v>
      </c>
      <c r="M84" s="50">
        <v>0</v>
      </c>
      <c r="N84" s="50">
        <v>265463.23334218212</v>
      </c>
      <c r="O84" s="50">
        <v>0</v>
      </c>
      <c r="P84" s="50">
        <v>0</v>
      </c>
      <c r="Q84" s="50">
        <v>0</v>
      </c>
      <c r="R84" s="50">
        <v>0</v>
      </c>
      <c r="S84" s="45">
        <f t="shared" si="3"/>
        <v>265463.23334218212</v>
      </c>
      <c r="T84" s="50">
        <v>0</v>
      </c>
      <c r="U84" s="50">
        <v>0</v>
      </c>
      <c r="V84" s="50">
        <v>265463.23334218212</v>
      </c>
      <c r="W84" s="50">
        <v>0</v>
      </c>
      <c r="X84" s="50">
        <v>0</v>
      </c>
      <c r="Y84" s="50">
        <v>0</v>
      </c>
      <c r="Z84" s="50">
        <v>0</v>
      </c>
      <c r="AA84" s="45">
        <f t="shared" si="5"/>
        <v>265463.23334218212</v>
      </c>
      <c r="AB84" s="50">
        <v>0</v>
      </c>
      <c r="AC84" s="50">
        <v>0</v>
      </c>
      <c r="AD84" s="50">
        <v>265463.23334218212</v>
      </c>
      <c r="AE84" s="50">
        <v>0</v>
      </c>
      <c r="AF84" s="50">
        <v>0</v>
      </c>
      <c r="AG84" s="50">
        <v>0</v>
      </c>
      <c r="AH84" s="50">
        <v>0</v>
      </c>
      <c r="AI84" s="45">
        <f t="shared" si="7"/>
        <v>265463.23334218212</v>
      </c>
      <c r="AJ84" s="50">
        <v>0</v>
      </c>
      <c r="AK84" s="50">
        <v>0</v>
      </c>
      <c r="AL84" s="50">
        <v>265463.23334218212</v>
      </c>
      <c r="AM84" s="50">
        <v>0</v>
      </c>
      <c r="AN84" s="50">
        <v>0</v>
      </c>
      <c r="AO84" s="50">
        <v>0</v>
      </c>
      <c r="AP84" s="50">
        <v>0</v>
      </c>
      <c r="AQ84" s="45">
        <f t="shared" si="9"/>
        <v>265463.23334218212</v>
      </c>
      <c r="AR84" s="50">
        <v>0</v>
      </c>
      <c r="AS84" s="50">
        <v>0</v>
      </c>
      <c r="AT84" s="50">
        <v>265463.23334218212</v>
      </c>
      <c r="AU84" s="50">
        <v>0</v>
      </c>
      <c r="AV84" s="50">
        <v>0</v>
      </c>
      <c r="AW84" s="50">
        <v>0</v>
      </c>
      <c r="AX84" s="50">
        <v>0</v>
      </c>
      <c r="AY84" s="45">
        <f t="shared" si="11"/>
        <v>265463.23334218212</v>
      </c>
      <c r="AZ84" s="71">
        <f t="shared" si="12"/>
        <v>1579506.2383859837</v>
      </c>
      <c r="BA84" s="68"/>
    </row>
    <row r="85" spans="1:53" ht="26.25" customHeight="1">
      <c r="A85" s="11" t="s">
        <v>251</v>
      </c>
      <c r="B85" s="12" t="s">
        <v>252</v>
      </c>
      <c r="C85" s="12" t="s">
        <v>50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45">
        <f t="shared" si="1"/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45">
        <f t="shared" si="3"/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45">
        <f t="shared" si="5"/>
        <v>0</v>
      </c>
      <c r="AB85" s="50">
        <v>0</v>
      </c>
      <c r="AC85" s="50">
        <v>26546.32333421821</v>
      </c>
      <c r="AD85" s="50">
        <v>66365.808335545531</v>
      </c>
      <c r="AE85" s="50">
        <v>199097.42500663659</v>
      </c>
      <c r="AF85" s="50">
        <v>0</v>
      </c>
      <c r="AG85" s="50">
        <v>0</v>
      </c>
      <c r="AH85" s="50">
        <v>0</v>
      </c>
      <c r="AI85" s="45">
        <f t="shared" si="7"/>
        <v>292009.55667640036</v>
      </c>
      <c r="AJ85" s="50">
        <v>0</v>
      </c>
      <c r="AK85" s="50">
        <v>0</v>
      </c>
      <c r="AL85" s="50">
        <v>0</v>
      </c>
      <c r="AM85" s="50">
        <v>0</v>
      </c>
      <c r="AN85" s="50">
        <v>0</v>
      </c>
      <c r="AO85" s="50">
        <v>0</v>
      </c>
      <c r="AP85" s="50">
        <v>0</v>
      </c>
      <c r="AQ85" s="45">
        <f t="shared" si="9"/>
        <v>0</v>
      </c>
      <c r="AR85" s="50">
        <v>0</v>
      </c>
      <c r="AS85" s="50">
        <v>0</v>
      </c>
      <c r="AT85" s="50">
        <v>0</v>
      </c>
      <c r="AU85" s="50">
        <v>0</v>
      </c>
      <c r="AV85" s="50">
        <v>0</v>
      </c>
      <c r="AW85" s="50">
        <v>0</v>
      </c>
      <c r="AX85" s="50">
        <v>0</v>
      </c>
      <c r="AY85" s="45">
        <f t="shared" si="11"/>
        <v>0</v>
      </c>
      <c r="AZ85" s="71">
        <f t="shared" si="12"/>
        <v>292009.55667640036</v>
      </c>
      <c r="BA85" s="68"/>
    </row>
    <row r="86" spans="1:53" ht="26.25" customHeight="1">
      <c r="A86" s="11" t="s">
        <v>253</v>
      </c>
      <c r="B86" s="14" t="s">
        <v>250</v>
      </c>
      <c r="C86" s="12" t="s">
        <v>55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45">
        <f t="shared" si="1"/>
        <v>0</v>
      </c>
      <c r="L86" s="50">
        <v>0</v>
      </c>
      <c r="M86" s="50">
        <v>0</v>
      </c>
      <c r="N86" s="50">
        <v>298600</v>
      </c>
      <c r="O86" s="50">
        <v>0</v>
      </c>
      <c r="P86" s="50">
        <v>0</v>
      </c>
      <c r="Q86" s="50">
        <v>0</v>
      </c>
      <c r="R86" s="50">
        <v>0</v>
      </c>
      <c r="S86" s="45">
        <f t="shared" si="3"/>
        <v>298600</v>
      </c>
      <c r="T86" s="50">
        <v>0</v>
      </c>
      <c r="U86" s="50">
        <v>0</v>
      </c>
      <c r="V86" s="50">
        <v>298600</v>
      </c>
      <c r="W86" s="50">
        <v>0</v>
      </c>
      <c r="X86" s="50">
        <v>0</v>
      </c>
      <c r="Y86" s="50">
        <v>0</v>
      </c>
      <c r="Z86" s="50">
        <v>0</v>
      </c>
      <c r="AA86" s="45">
        <f t="shared" si="5"/>
        <v>298600</v>
      </c>
      <c r="AB86" s="50">
        <v>0</v>
      </c>
      <c r="AC86" s="50">
        <v>0</v>
      </c>
      <c r="AD86" s="50">
        <v>298600</v>
      </c>
      <c r="AE86" s="50">
        <v>0</v>
      </c>
      <c r="AF86" s="50">
        <v>0</v>
      </c>
      <c r="AG86" s="50">
        <v>0</v>
      </c>
      <c r="AH86" s="50">
        <v>0</v>
      </c>
      <c r="AI86" s="45">
        <f t="shared" si="7"/>
        <v>298600</v>
      </c>
      <c r="AJ86" s="50">
        <v>0</v>
      </c>
      <c r="AK86" s="50">
        <v>0</v>
      </c>
      <c r="AL86" s="50">
        <v>298600</v>
      </c>
      <c r="AM86" s="50">
        <v>0</v>
      </c>
      <c r="AN86" s="50">
        <v>0</v>
      </c>
      <c r="AO86" s="50">
        <v>0</v>
      </c>
      <c r="AP86" s="50">
        <v>0</v>
      </c>
      <c r="AQ86" s="45">
        <f t="shared" si="9"/>
        <v>298600</v>
      </c>
      <c r="AR86" s="50">
        <v>0</v>
      </c>
      <c r="AS86" s="50">
        <v>0</v>
      </c>
      <c r="AT86" s="50">
        <v>298600</v>
      </c>
      <c r="AU86" s="50">
        <v>0</v>
      </c>
      <c r="AV86" s="50">
        <v>0</v>
      </c>
      <c r="AW86" s="50">
        <v>0</v>
      </c>
      <c r="AX86" s="50">
        <v>0</v>
      </c>
      <c r="AY86" s="45">
        <f t="shared" si="11"/>
        <v>298600</v>
      </c>
      <c r="AZ86" s="71">
        <f t="shared" si="12"/>
        <v>1493000</v>
      </c>
      <c r="BA86" s="68"/>
    </row>
    <row r="87" spans="1:53" ht="26.25" customHeight="1">
      <c r="A87" s="11" t="s">
        <v>254</v>
      </c>
      <c r="B87" s="12" t="s">
        <v>255</v>
      </c>
      <c r="C87" s="12" t="s">
        <v>246</v>
      </c>
      <c r="D87" s="50">
        <v>0</v>
      </c>
      <c r="E87" s="50">
        <v>0</v>
      </c>
      <c r="F87" s="50">
        <v>19909.742500663659</v>
      </c>
      <c r="G87" s="50">
        <v>0</v>
      </c>
      <c r="H87" s="50">
        <v>0</v>
      </c>
      <c r="I87" s="50">
        <v>0</v>
      </c>
      <c r="J87" s="50">
        <v>0</v>
      </c>
      <c r="K87" s="45">
        <f t="shared" si="1"/>
        <v>19909.742500663659</v>
      </c>
      <c r="L87" s="50">
        <v>19909.742500663659</v>
      </c>
      <c r="M87" s="50">
        <v>6636.5808335545526</v>
      </c>
      <c r="N87" s="50">
        <v>13273.161667109105</v>
      </c>
      <c r="O87" s="50">
        <v>0</v>
      </c>
      <c r="P87" s="50">
        <v>0</v>
      </c>
      <c r="Q87" s="50">
        <v>0</v>
      </c>
      <c r="R87" s="50">
        <v>0</v>
      </c>
      <c r="S87" s="45">
        <f t="shared" si="3"/>
        <v>39819.485001327317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45">
        <f t="shared" si="5"/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45">
        <f t="shared" si="7"/>
        <v>0</v>
      </c>
      <c r="AJ87" s="50">
        <v>0</v>
      </c>
      <c r="AK87" s="50">
        <v>0</v>
      </c>
      <c r="AL87" s="50">
        <v>0</v>
      </c>
      <c r="AM87" s="50">
        <v>0</v>
      </c>
      <c r="AN87" s="50">
        <v>0</v>
      </c>
      <c r="AO87" s="50">
        <v>0</v>
      </c>
      <c r="AP87" s="50">
        <v>0</v>
      </c>
      <c r="AQ87" s="45">
        <f t="shared" si="9"/>
        <v>0</v>
      </c>
      <c r="AR87" s="50">
        <v>0</v>
      </c>
      <c r="AS87" s="50">
        <v>0</v>
      </c>
      <c r="AT87" s="50">
        <v>0</v>
      </c>
      <c r="AU87" s="50">
        <v>0</v>
      </c>
      <c r="AV87" s="50">
        <v>0</v>
      </c>
      <c r="AW87" s="50">
        <v>0</v>
      </c>
      <c r="AX87" s="50">
        <v>0</v>
      </c>
      <c r="AY87" s="45">
        <f t="shared" si="11"/>
        <v>0</v>
      </c>
      <c r="AZ87" s="71">
        <f t="shared" si="12"/>
        <v>59729.227501990972</v>
      </c>
      <c r="BA87" s="68"/>
    </row>
    <row r="88" spans="1:53" ht="26.25" customHeight="1">
      <c r="A88" s="11" t="s">
        <v>256</v>
      </c>
      <c r="B88" s="12" t="s">
        <v>257</v>
      </c>
      <c r="C88" s="12" t="s">
        <v>50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45">
        <f t="shared" si="1"/>
        <v>0</v>
      </c>
      <c r="L88" s="50">
        <v>0</v>
      </c>
      <c r="M88" s="50">
        <v>0</v>
      </c>
      <c r="N88" s="50">
        <v>33182.904167772766</v>
      </c>
      <c r="O88" s="50">
        <v>23891.691000796389</v>
      </c>
      <c r="P88" s="50">
        <v>0</v>
      </c>
      <c r="Q88" s="50">
        <v>0</v>
      </c>
      <c r="R88" s="50">
        <v>0</v>
      </c>
      <c r="S88" s="45">
        <f t="shared" si="3"/>
        <v>57074.595168569154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45">
        <f t="shared" si="5"/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45">
        <f t="shared" si="7"/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50">
        <v>0</v>
      </c>
      <c r="AP88" s="50">
        <v>0</v>
      </c>
      <c r="AQ88" s="45">
        <f t="shared" si="9"/>
        <v>0</v>
      </c>
      <c r="AR88" s="50">
        <v>0</v>
      </c>
      <c r="AS88" s="50">
        <v>0</v>
      </c>
      <c r="AT88" s="50">
        <v>0</v>
      </c>
      <c r="AU88" s="50">
        <v>0</v>
      </c>
      <c r="AV88" s="50">
        <v>0</v>
      </c>
      <c r="AW88" s="50">
        <v>0</v>
      </c>
      <c r="AX88" s="50">
        <v>0</v>
      </c>
      <c r="AY88" s="45">
        <f t="shared" si="11"/>
        <v>0</v>
      </c>
      <c r="AZ88" s="71">
        <f t="shared" si="12"/>
        <v>57074.595168569154</v>
      </c>
      <c r="BA88" s="68"/>
    </row>
    <row r="89" spans="1:53" ht="26.25" customHeight="1">
      <c r="A89" s="43" t="s">
        <v>258</v>
      </c>
      <c r="B89" s="43" t="s">
        <v>259</v>
      </c>
      <c r="C89" s="43" t="s">
        <v>18</v>
      </c>
      <c r="D89" s="44">
        <f t="shared" ref="D89:J89" si="79">D90</f>
        <v>0</v>
      </c>
      <c r="E89" s="44">
        <f t="shared" si="79"/>
        <v>0</v>
      </c>
      <c r="F89" s="44">
        <f t="shared" si="79"/>
        <v>181152.11043270509</v>
      </c>
      <c r="G89" s="44">
        <f t="shared" si="79"/>
        <v>0</v>
      </c>
      <c r="H89" s="44">
        <f t="shared" si="79"/>
        <v>0</v>
      </c>
      <c r="I89" s="44">
        <f t="shared" si="79"/>
        <v>0</v>
      </c>
      <c r="J89" s="44">
        <f t="shared" si="79"/>
        <v>0</v>
      </c>
      <c r="K89" s="45">
        <f t="shared" si="1"/>
        <v>181152.11043270509</v>
      </c>
      <c r="L89" s="44">
        <f t="shared" ref="L89:R89" si="80">L90</f>
        <v>0</v>
      </c>
      <c r="M89" s="44">
        <f t="shared" si="80"/>
        <v>0</v>
      </c>
      <c r="N89" s="44">
        <f t="shared" si="80"/>
        <v>201884.78895672952</v>
      </c>
      <c r="O89" s="44">
        <f t="shared" si="80"/>
        <v>0</v>
      </c>
      <c r="P89" s="44">
        <f t="shared" si="80"/>
        <v>0</v>
      </c>
      <c r="Q89" s="44">
        <f t="shared" si="80"/>
        <v>0</v>
      </c>
      <c r="R89" s="44">
        <f t="shared" si="80"/>
        <v>0</v>
      </c>
      <c r="S89" s="45">
        <f t="shared" si="3"/>
        <v>201884.78895672952</v>
      </c>
      <c r="T89" s="44">
        <f t="shared" ref="T89:Z89" si="81">T90</f>
        <v>0</v>
      </c>
      <c r="U89" s="44">
        <f t="shared" si="81"/>
        <v>0</v>
      </c>
      <c r="V89" s="44">
        <f t="shared" si="81"/>
        <v>338598.35412795329</v>
      </c>
      <c r="W89" s="44">
        <f t="shared" si="81"/>
        <v>0</v>
      </c>
      <c r="X89" s="44">
        <f t="shared" si="81"/>
        <v>0</v>
      </c>
      <c r="Y89" s="44">
        <f t="shared" si="81"/>
        <v>0</v>
      </c>
      <c r="Z89" s="44">
        <f t="shared" si="81"/>
        <v>0</v>
      </c>
      <c r="AA89" s="45">
        <f t="shared" si="5"/>
        <v>338598.35412795329</v>
      </c>
      <c r="AB89" s="44">
        <f t="shared" ref="AB89:AH89" si="82">AB90</f>
        <v>0</v>
      </c>
      <c r="AC89" s="44">
        <f t="shared" si="82"/>
        <v>0</v>
      </c>
      <c r="AD89" s="44">
        <f t="shared" si="82"/>
        <v>205866.73745686223</v>
      </c>
      <c r="AE89" s="44">
        <f t="shared" si="82"/>
        <v>0</v>
      </c>
      <c r="AF89" s="44">
        <f t="shared" si="82"/>
        <v>0</v>
      </c>
      <c r="AG89" s="44">
        <f t="shared" si="82"/>
        <v>0</v>
      </c>
      <c r="AH89" s="44">
        <f t="shared" si="82"/>
        <v>0</v>
      </c>
      <c r="AI89" s="45">
        <f t="shared" si="7"/>
        <v>205866.73745686223</v>
      </c>
      <c r="AJ89" s="44">
        <f t="shared" ref="AJ89:AP89" si="83">AJ90</f>
        <v>0</v>
      </c>
      <c r="AK89" s="44">
        <f t="shared" si="83"/>
        <v>0</v>
      </c>
      <c r="AL89" s="44">
        <f t="shared" si="83"/>
        <v>208521.36979028408</v>
      </c>
      <c r="AM89" s="44">
        <f t="shared" si="83"/>
        <v>0</v>
      </c>
      <c r="AN89" s="44">
        <f t="shared" si="83"/>
        <v>0</v>
      </c>
      <c r="AO89" s="44">
        <f t="shared" si="83"/>
        <v>0</v>
      </c>
      <c r="AP89" s="44">
        <f t="shared" si="83"/>
        <v>0</v>
      </c>
      <c r="AQ89" s="45">
        <f t="shared" si="9"/>
        <v>208521.36979028408</v>
      </c>
      <c r="AR89" s="44">
        <f t="shared" ref="AR89:AX89" si="84">AR90</f>
        <v>0</v>
      </c>
      <c r="AS89" s="44">
        <f t="shared" si="84"/>
        <v>0</v>
      </c>
      <c r="AT89" s="44">
        <f t="shared" si="84"/>
        <v>201884.78895672952</v>
      </c>
      <c r="AU89" s="44">
        <f t="shared" si="84"/>
        <v>0</v>
      </c>
      <c r="AV89" s="44">
        <f t="shared" si="84"/>
        <v>0</v>
      </c>
      <c r="AW89" s="44">
        <f t="shared" si="84"/>
        <v>0</v>
      </c>
      <c r="AX89" s="44">
        <f t="shared" si="84"/>
        <v>0</v>
      </c>
      <c r="AY89" s="45">
        <f t="shared" si="11"/>
        <v>201884.78895672952</v>
      </c>
      <c r="AZ89" s="71">
        <f t="shared" si="12"/>
        <v>1337908.1497212637</v>
      </c>
      <c r="BA89" s="68"/>
    </row>
    <row r="90" spans="1:53" ht="26.25" customHeight="1">
      <c r="A90" s="46" t="s">
        <v>267</v>
      </c>
      <c r="B90" s="46" t="s">
        <v>268</v>
      </c>
      <c r="C90" s="46" t="s">
        <v>18</v>
      </c>
      <c r="D90" s="45">
        <f t="shared" ref="D90:J90" si="85">SUM(D91:D95)</f>
        <v>0</v>
      </c>
      <c r="E90" s="45">
        <f t="shared" si="85"/>
        <v>0</v>
      </c>
      <c r="F90" s="45">
        <f t="shared" si="85"/>
        <v>181152.11043270509</v>
      </c>
      <c r="G90" s="45">
        <f t="shared" si="85"/>
        <v>0</v>
      </c>
      <c r="H90" s="45">
        <f t="shared" si="85"/>
        <v>0</v>
      </c>
      <c r="I90" s="45">
        <f t="shared" si="85"/>
        <v>0</v>
      </c>
      <c r="J90" s="45">
        <f t="shared" si="85"/>
        <v>0</v>
      </c>
      <c r="K90" s="45">
        <f t="shared" si="1"/>
        <v>181152.11043270509</v>
      </c>
      <c r="L90" s="45">
        <f t="shared" ref="L90:R90" si="86">SUM(L91:L95)</f>
        <v>0</v>
      </c>
      <c r="M90" s="45">
        <f t="shared" si="86"/>
        <v>0</v>
      </c>
      <c r="N90" s="45">
        <f t="shared" si="86"/>
        <v>201884.78895672952</v>
      </c>
      <c r="O90" s="45">
        <f t="shared" si="86"/>
        <v>0</v>
      </c>
      <c r="P90" s="45">
        <f t="shared" si="86"/>
        <v>0</v>
      </c>
      <c r="Q90" s="45">
        <f t="shared" si="86"/>
        <v>0</v>
      </c>
      <c r="R90" s="45">
        <f t="shared" si="86"/>
        <v>0</v>
      </c>
      <c r="S90" s="45">
        <f t="shared" si="3"/>
        <v>201884.78895672952</v>
      </c>
      <c r="T90" s="45">
        <f t="shared" ref="T90:Z90" si="87">SUM(T91:T95)</f>
        <v>0</v>
      </c>
      <c r="U90" s="45">
        <f t="shared" si="87"/>
        <v>0</v>
      </c>
      <c r="V90" s="45">
        <f t="shared" si="87"/>
        <v>338598.35412795329</v>
      </c>
      <c r="W90" s="45">
        <f t="shared" si="87"/>
        <v>0</v>
      </c>
      <c r="X90" s="45">
        <f t="shared" si="87"/>
        <v>0</v>
      </c>
      <c r="Y90" s="45">
        <f t="shared" si="87"/>
        <v>0</v>
      </c>
      <c r="Z90" s="45">
        <f t="shared" si="87"/>
        <v>0</v>
      </c>
      <c r="AA90" s="45">
        <f t="shared" si="5"/>
        <v>338598.35412795329</v>
      </c>
      <c r="AB90" s="45">
        <f t="shared" ref="AB90:AH90" si="88">SUM(AB91:AB95)</f>
        <v>0</v>
      </c>
      <c r="AC90" s="45">
        <f t="shared" si="88"/>
        <v>0</v>
      </c>
      <c r="AD90" s="45">
        <f t="shared" si="88"/>
        <v>205866.73745686223</v>
      </c>
      <c r="AE90" s="45">
        <f t="shared" si="88"/>
        <v>0</v>
      </c>
      <c r="AF90" s="45">
        <f t="shared" si="88"/>
        <v>0</v>
      </c>
      <c r="AG90" s="45">
        <f t="shared" si="88"/>
        <v>0</v>
      </c>
      <c r="AH90" s="45">
        <f t="shared" si="88"/>
        <v>0</v>
      </c>
      <c r="AI90" s="45">
        <f t="shared" si="7"/>
        <v>205866.73745686223</v>
      </c>
      <c r="AJ90" s="45">
        <f t="shared" ref="AJ90:AP90" si="89">SUM(AJ91:AJ95)</f>
        <v>0</v>
      </c>
      <c r="AK90" s="45">
        <f t="shared" si="89"/>
        <v>0</v>
      </c>
      <c r="AL90" s="45">
        <f t="shared" si="89"/>
        <v>208521.36979028408</v>
      </c>
      <c r="AM90" s="45">
        <f t="shared" si="89"/>
        <v>0</v>
      </c>
      <c r="AN90" s="45">
        <f t="shared" si="89"/>
        <v>0</v>
      </c>
      <c r="AO90" s="45">
        <f t="shared" si="89"/>
        <v>0</v>
      </c>
      <c r="AP90" s="45">
        <f t="shared" si="89"/>
        <v>0</v>
      </c>
      <c r="AQ90" s="45">
        <f t="shared" si="9"/>
        <v>208521.36979028408</v>
      </c>
      <c r="AR90" s="45">
        <f t="shared" ref="AR90:AX90" si="90">SUM(AR91:AR95)</f>
        <v>0</v>
      </c>
      <c r="AS90" s="45">
        <f t="shared" si="90"/>
        <v>0</v>
      </c>
      <c r="AT90" s="45">
        <f t="shared" si="90"/>
        <v>201884.78895672952</v>
      </c>
      <c r="AU90" s="45">
        <f t="shared" si="90"/>
        <v>0</v>
      </c>
      <c r="AV90" s="45">
        <f t="shared" si="90"/>
        <v>0</v>
      </c>
      <c r="AW90" s="45">
        <f t="shared" si="90"/>
        <v>0</v>
      </c>
      <c r="AX90" s="45">
        <f t="shared" si="90"/>
        <v>0</v>
      </c>
      <c r="AY90" s="49">
        <f t="shared" si="11"/>
        <v>201884.78895672952</v>
      </c>
      <c r="AZ90" s="71">
        <f t="shared" si="12"/>
        <v>1337908.1497212637</v>
      </c>
      <c r="BA90" s="68"/>
    </row>
    <row r="91" spans="1:53" ht="26.25" customHeight="1">
      <c r="A91" s="11" t="s">
        <v>274</v>
      </c>
      <c r="B91" s="14" t="s">
        <v>275</v>
      </c>
      <c r="C91" s="12" t="s">
        <v>36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45">
        <f t="shared" si="1"/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45">
        <f t="shared" si="3"/>
        <v>0</v>
      </c>
      <c r="T91" s="50">
        <v>0</v>
      </c>
      <c r="U91" s="50">
        <v>0</v>
      </c>
      <c r="V91" s="50">
        <v>3981.9485001327316</v>
      </c>
      <c r="W91" s="50">
        <v>0</v>
      </c>
      <c r="X91" s="50">
        <v>0</v>
      </c>
      <c r="Y91" s="50">
        <v>0</v>
      </c>
      <c r="Z91" s="50">
        <v>0</v>
      </c>
      <c r="AA91" s="45">
        <f t="shared" si="5"/>
        <v>3981.9485001327316</v>
      </c>
      <c r="AB91" s="50">
        <v>0</v>
      </c>
      <c r="AC91" s="50">
        <v>0</v>
      </c>
      <c r="AD91" s="50">
        <v>3981.9485001327316</v>
      </c>
      <c r="AE91" s="50">
        <v>0</v>
      </c>
      <c r="AF91" s="50">
        <v>0</v>
      </c>
      <c r="AG91" s="50">
        <v>0</v>
      </c>
      <c r="AH91" s="50">
        <v>0</v>
      </c>
      <c r="AI91" s="45">
        <f t="shared" si="7"/>
        <v>3981.9485001327316</v>
      </c>
      <c r="AJ91" s="50">
        <v>0</v>
      </c>
      <c r="AK91" s="50">
        <v>0</v>
      </c>
      <c r="AL91" s="50">
        <v>0</v>
      </c>
      <c r="AM91" s="50">
        <v>0</v>
      </c>
      <c r="AN91" s="50">
        <v>0</v>
      </c>
      <c r="AO91" s="50">
        <v>0</v>
      </c>
      <c r="AP91" s="50">
        <v>0</v>
      </c>
      <c r="AQ91" s="45">
        <f t="shared" si="9"/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50">
        <v>0</v>
      </c>
      <c r="AX91" s="50">
        <v>0</v>
      </c>
      <c r="AY91" s="45">
        <f t="shared" si="11"/>
        <v>0</v>
      </c>
      <c r="AZ91" s="71">
        <f t="shared" si="12"/>
        <v>7963.8970002654632</v>
      </c>
      <c r="BA91" s="68"/>
    </row>
    <row r="92" spans="1:53" ht="26.25" customHeight="1">
      <c r="A92" s="11" t="s">
        <v>276</v>
      </c>
      <c r="B92" s="12" t="s">
        <v>277</v>
      </c>
      <c r="C92" s="11" t="s">
        <v>127</v>
      </c>
      <c r="D92" s="50">
        <v>0</v>
      </c>
      <c r="E92" s="50">
        <v>0</v>
      </c>
      <c r="F92" s="50">
        <v>3291.7440934430583</v>
      </c>
      <c r="G92" s="50">
        <v>0</v>
      </c>
      <c r="H92" s="50">
        <v>0</v>
      </c>
      <c r="I92" s="50">
        <v>0</v>
      </c>
      <c r="J92" s="50">
        <v>0</v>
      </c>
      <c r="K92" s="45">
        <f t="shared" si="1"/>
        <v>3291.7440934430583</v>
      </c>
      <c r="L92" s="50">
        <v>0</v>
      </c>
      <c r="M92" s="50">
        <v>0</v>
      </c>
      <c r="N92" s="50">
        <v>796.38970002654639</v>
      </c>
      <c r="O92" s="50">
        <v>0</v>
      </c>
      <c r="P92" s="50">
        <v>0</v>
      </c>
      <c r="Q92" s="50">
        <v>0</v>
      </c>
      <c r="R92" s="50">
        <v>0</v>
      </c>
      <c r="S92" s="45">
        <f t="shared" si="3"/>
        <v>796.38970002654639</v>
      </c>
      <c r="T92" s="50">
        <v>0</v>
      </c>
      <c r="U92" s="50">
        <v>0</v>
      </c>
      <c r="V92" s="50">
        <v>796.38970002654639</v>
      </c>
      <c r="W92" s="50">
        <v>0</v>
      </c>
      <c r="X92" s="50">
        <v>0</v>
      </c>
      <c r="Y92" s="50">
        <v>0</v>
      </c>
      <c r="Z92" s="50">
        <v>0</v>
      </c>
      <c r="AA92" s="45">
        <f t="shared" si="5"/>
        <v>796.38970002654639</v>
      </c>
      <c r="AB92" s="50">
        <v>0</v>
      </c>
      <c r="AC92" s="50">
        <v>0</v>
      </c>
      <c r="AD92" s="50">
        <v>796.38970002654639</v>
      </c>
      <c r="AE92" s="50">
        <v>0</v>
      </c>
      <c r="AF92" s="50">
        <v>0</v>
      </c>
      <c r="AG92" s="50">
        <v>0</v>
      </c>
      <c r="AH92" s="50">
        <v>0</v>
      </c>
      <c r="AI92" s="45">
        <f t="shared" si="7"/>
        <v>796.38970002654639</v>
      </c>
      <c r="AJ92" s="50">
        <v>0</v>
      </c>
      <c r="AK92" s="50">
        <v>0</v>
      </c>
      <c r="AL92" s="50">
        <v>7432.9705335810995</v>
      </c>
      <c r="AM92" s="50">
        <v>0</v>
      </c>
      <c r="AN92" s="50">
        <v>0</v>
      </c>
      <c r="AO92" s="50">
        <v>0</v>
      </c>
      <c r="AP92" s="50">
        <v>0</v>
      </c>
      <c r="AQ92" s="45">
        <f t="shared" si="9"/>
        <v>7432.9705335810995</v>
      </c>
      <c r="AR92" s="50">
        <v>0</v>
      </c>
      <c r="AS92" s="50">
        <v>0</v>
      </c>
      <c r="AT92" s="50">
        <v>796.38970002654639</v>
      </c>
      <c r="AU92" s="50">
        <v>0</v>
      </c>
      <c r="AV92" s="50">
        <v>0</v>
      </c>
      <c r="AW92" s="50">
        <v>0</v>
      </c>
      <c r="AX92" s="50">
        <v>0</v>
      </c>
      <c r="AY92" s="45">
        <f t="shared" si="11"/>
        <v>796.38970002654639</v>
      </c>
      <c r="AZ92" s="71">
        <f t="shared" si="12"/>
        <v>13910.273427130342</v>
      </c>
      <c r="BA92" s="68"/>
    </row>
    <row r="93" spans="1:53" ht="26.25" customHeight="1">
      <c r="A93" s="11" t="s">
        <v>278</v>
      </c>
      <c r="B93" s="12" t="s">
        <v>277</v>
      </c>
      <c r="C93" s="11" t="s">
        <v>55</v>
      </c>
      <c r="D93" s="50">
        <v>0</v>
      </c>
      <c r="E93" s="50">
        <v>0</v>
      </c>
      <c r="F93" s="50">
        <v>39819.485001327317</v>
      </c>
      <c r="G93" s="50">
        <v>0</v>
      </c>
      <c r="H93" s="50">
        <v>0</v>
      </c>
      <c r="I93" s="50">
        <v>0</v>
      </c>
      <c r="J93" s="50">
        <v>0</v>
      </c>
      <c r="K93" s="45">
        <f t="shared" si="1"/>
        <v>39819.485001327317</v>
      </c>
      <c r="L93" s="50">
        <v>0</v>
      </c>
      <c r="M93" s="50">
        <v>0</v>
      </c>
      <c r="N93" s="50">
        <v>66365.808335545531</v>
      </c>
      <c r="O93" s="50">
        <v>0</v>
      </c>
      <c r="P93" s="50">
        <v>0</v>
      </c>
      <c r="Q93" s="50">
        <v>0</v>
      </c>
      <c r="R93" s="50">
        <v>0</v>
      </c>
      <c r="S93" s="45">
        <f t="shared" si="3"/>
        <v>66365.808335545531</v>
      </c>
      <c r="T93" s="50">
        <v>0</v>
      </c>
      <c r="U93" s="50">
        <v>0</v>
      </c>
      <c r="V93" s="50">
        <v>66365.808335545531</v>
      </c>
      <c r="W93" s="50">
        <v>0</v>
      </c>
      <c r="X93" s="50">
        <v>0</v>
      </c>
      <c r="Y93" s="50">
        <v>0</v>
      </c>
      <c r="Z93" s="50">
        <v>0</v>
      </c>
      <c r="AA93" s="45">
        <f t="shared" si="5"/>
        <v>66365.808335545531</v>
      </c>
      <c r="AB93" s="50">
        <v>0</v>
      </c>
      <c r="AC93" s="50">
        <v>0</v>
      </c>
      <c r="AD93" s="50">
        <v>66365.808335545531</v>
      </c>
      <c r="AE93" s="50">
        <v>0</v>
      </c>
      <c r="AF93" s="50">
        <v>0</v>
      </c>
      <c r="AG93" s="50">
        <v>0</v>
      </c>
      <c r="AH93" s="50">
        <v>0</v>
      </c>
      <c r="AI93" s="45">
        <f t="shared" si="7"/>
        <v>66365.808335545531</v>
      </c>
      <c r="AJ93" s="50">
        <v>0</v>
      </c>
      <c r="AK93" s="50">
        <v>0</v>
      </c>
      <c r="AL93" s="50">
        <v>66365.808335545531</v>
      </c>
      <c r="AM93" s="50">
        <v>0</v>
      </c>
      <c r="AN93" s="50">
        <v>0</v>
      </c>
      <c r="AO93" s="50">
        <v>0</v>
      </c>
      <c r="AP93" s="50">
        <v>0</v>
      </c>
      <c r="AQ93" s="45">
        <f t="shared" si="9"/>
        <v>66365.808335545531</v>
      </c>
      <c r="AR93" s="50">
        <v>0</v>
      </c>
      <c r="AS93" s="50">
        <v>0</v>
      </c>
      <c r="AT93" s="50">
        <v>66365.808335545531</v>
      </c>
      <c r="AU93" s="50">
        <v>0</v>
      </c>
      <c r="AV93" s="50">
        <v>0</v>
      </c>
      <c r="AW93" s="50">
        <v>0</v>
      </c>
      <c r="AX93" s="50">
        <v>0</v>
      </c>
      <c r="AY93" s="45">
        <f t="shared" si="11"/>
        <v>66365.808335545531</v>
      </c>
      <c r="AZ93" s="71">
        <f t="shared" si="12"/>
        <v>371648.52667905501</v>
      </c>
      <c r="BA93" s="68"/>
    </row>
    <row r="94" spans="1:53" ht="26.25" customHeight="1">
      <c r="A94" s="11" t="s">
        <v>279</v>
      </c>
      <c r="B94" s="14" t="s">
        <v>280</v>
      </c>
      <c r="C94" s="11" t="s">
        <v>127</v>
      </c>
      <c r="D94" s="50">
        <v>0</v>
      </c>
      <c r="E94" s="50">
        <v>0</v>
      </c>
      <c r="F94" s="50">
        <v>5309.2646668436419</v>
      </c>
      <c r="G94" s="50">
        <v>0</v>
      </c>
      <c r="H94" s="50">
        <v>0</v>
      </c>
      <c r="I94" s="50">
        <v>0</v>
      </c>
      <c r="J94" s="50">
        <v>0</v>
      </c>
      <c r="K94" s="45">
        <f t="shared" si="1"/>
        <v>5309.2646668436419</v>
      </c>
      <c r="L94" s="50">
        <v>0</v>
      </c>
      <c r="M94" s="50">
        <v>0</v>
      </c>
      <c r="N94" s="50">
        <v>1990.9742500663658</v>
      </c>
      <c r="O94" s="50">
        <v>0</v>
      </c>
      <c r="P94" s="50">
        <v>0</v>
      </c>
      <c r="Q94" s="50">
        <v>0</v>
      </c>
      <c r="R94" s="50">
        <v>0</v>
      </c>
      <c r="S94" s="45">
        <f t="shared" si="3"/>
        <v>1990.9742500663658</v>
      </c>
      <c r="T94" s="50">
        <v>0</v>
      </c>
      <c r="U94" s="50">
        <v>0</v>
      </c>
      <c r="V94" s="50">
        <v>1990.9742500663658</v>
      </c>
      <c r="W94" s="50">
        <v>0</v>
      </c>
      <c r="X94" s="50">
        <v>0</v>
      </c>
      <c r="Y94" s="50">
        <v>0</v>
      </c>
      <c r="Z94" s="50">
        <v>0</v>
      </c>
      <c r="AA94" s="45">
        <f t="shared" si="5"/>
        <v>1990.9742500663658</v>
      </c>
      <c r="AB94" s="50">
        <v>0</v>
      </c>
      <c r="AC94" s="50">
        <v>0</v>
      </c>
      <c r="AD94" s="50">
        <v>1990.9742500663658</v>
      </c>
      <c r="AE94" s="50">
        <v>0</v>
      </c>
      <c r="AF94" s="50">
        <v>0</v>
      </c>
      <c r="AG94" s="50">
        <v>0</v>
      </c>
      <c r="AH94" s="50">
        <v>0</v>
      </c>
      <c r="AI94" s="45">
        <f t="shared" si="7"/>
        <v>1990.9742500663658</v>
      </c>
      <c r="AJ94" s="50">
        <v>0</v>
      </c>
      <c r="AK94" s="50">
        <v>0</v>
      </c>
      <c r="AL94" s="50">
        <v>1990.9742500663658</v>
      </c>
      <c r="AM94" s="50">
        <v>0</v>
      </c>
      <c r="AN94" s="50">
        <v>0</v>
      </c>
      <c r="AO94" s="50">
        <v>0</v>
      </c>
      <c r="AP94" s="50">
        <v>0</v>
      </c>
      <c r="AQ94" s="45">
        <f t="shared" si="9"/>
        <v>1990.9742500663658</v>
      </c>
      <c r="AR94" s="50">
        <v>0</v>
      </c>
      <c r="AS94" s="50">
        <v>0</v>
      </c>
      <c r="AT94" s="50">
        <v>1990.9742500663658</v>
      </c>
      <c r="AU94" s="50">
        <v>0</v>
      </c>
      <c r="AV94" s="50">
        <v>0</v>
      </c>
      <c r="AW94" s="50">
        <v>0</v>
      </c>
      <c r="AX94" s="50">
        <v>0</v>
      </c>
      <c r="AY94" s="45">
        <f t="shared" si="11"/>
        <v>1990.9742500663658</v>
      </c>
      <c r="AZ94" s="71">
        <f t="shared" si="12"/>
        <v>15264.135917175468</v>
      </c>
      <c r="BA94" s="68"/>
    </row>
    <row r="95" spans="1:53" ht="26.25" customHeight="1">
      <c r="A95" s="11" t="s">
        <v>281</v>
      </c>
      <c r="B95" s="14" t="s">
        <v>280</v>
      </c>
      <c r="C95" s="11" t="s">
        <v>55</v>
      </c>
      <c r="D95" s="50">
        <v>0</v>
      </c>
      <c r="E95" s="50">
        <v>0</v>
      </c>
      <c r="F95" s="50">
        <v>132731.61667109106</v>
      </c>
      <c r="G95" s="50">
        <v>0</v>
      </c>
      <c r="H95" s="50">
        <v>0</v>
      </c>
      <c r="I95" s="50">
        <v>0</v>
      </c>
      <c r="J95" s="50">
        <v>0</v>
      </c>
      <c r="K95" s="45">
        <f t="shared" si="1"/>
        <v>132731.61667109106</v>
      </c>
      <c r="L95" s="50">
        <v>0</v>
      </c>
      <c r="M95" s="50">
        <v>0</v>
      </c>
      <c r="N95" s="50">
        <v>132731.61667109106</v>
      </c>
      <c r="O95" s="50">
        <v>0</v>
      </c>
      <c r="P95" s="50">
        <v>0</v>
      </c>
      <c r="Q95" s="50">
        <v>0</v>
      </c>
      <c r="R95" s="50">
        <v>0</v>
      </c>
      <c r="S95" s="45">
        <f t="shared" si="3"/>
        <v>132731.61667109106</v>
      </c>
      <c r="T95" s="50">
        <v>0</v>
      </c>
      <c r="U95" s="50">
        <v>0</v>
      </c>
      <c r="V95" s="50">
        <v>265463.23334218212</v>
      </c>
      <c r="W95" s="50">
        <v>0</v>
      </c>
      <c r="X95" s="50">
        <v>0</v>
      </c>
      <c r="Y95" s="50">
        <v>0</v>
      </c>
      <c r="Z95" s="50">
        <v>0</v>
      </c>
      <c r="AA95" s="45">
        <f t="shared" si="5"/>
        <v>265463.23334218212</v>
      </c>
      <c r="AB95" s="50">
        <v>0</v>
      </c>
      <c r="AC95" s="50">
        <v>0</v>
      </c>
      <c r="AD95" s="50">
        <v>132731.61667109106</v>
      </c>
      <c r="AE95" s="50">
        <v>0</v>
      </c>
      <c r="AF95" s="50">
        <v>0</v>
      </c>
      <c r="AG95" s="50">
        <v>0</v>
      </c>
      <c r="AH95" s="50">
        <v>0</v>
      </c>
      <c r="AI95" s="45">
        <f t="shared" si="7"/>
        <v>132731.61667109106</v>
      </c>
      <c r="AJ95" s="50">
        <v>0</v>
      </c>
      <c r="AK95" s="50">
        <v>0</v>
      </c>
      <c r="AL95" s="50">
        <v>132731.61667109106</v>
      </c>
      <c r="AM95" s="50">
        <v>0</v>
      </c>
      <c r="AN95" s="50">
        <v>0</v>
      </c>
      <c r="AO95" s="50">
        <v>0</v>
      </c>
      <c r="AP95" s="50">
        <v>0</v>
      </c>
      <c r="AQ95" s="45">
        <f t="shared" si="9"/>
        <v>132731.61667109106</v>
      </c>
      <c r="AR95" s="50">
        <v>0</v>
      </c>
      <c r="AS95" s="50">
        <v>0</v>
      </c>
      <c r="AT95" s="50">
        <v>132731.61667109106</v>
      </c>
      <c r="AU95" s="50">
        <v>0</v>
      </c>
      <c r="AV95" s="50">
        <v>0</v>
      </c>
      <c r="AW95" s="50">
        <v>0</v>
      </c>
      <c r="AX95" s="50">
        <v>0</v>
      </c>
      <c r="AY95" s="45">
        <f t="shared" si="11"/>
        <v>132731.61667109106</v>
      </c>
      <c r="AZ95" s="71">
        <f t="shared" si="12"/>
        <v>929121.31669763743</v>
      </c>
      <c r="BA95" s="68"/>
    </row>
    <row r="96" spans="1:53" ht="26.25" customHeight="1">
      <c r="A96" s="43" t="s">
        <v>282</v>
      </c>
      <c r="B96" s="43" t="s">
        <v>283</v>
      </c>
      <c r="C96" s="43" t="s">
        <v>18</v>
      </c>
      <c r="D96" s="44">
        <f t="shared" ref="D96:J96" si="91">SUM(D97+D104)</f>
        <v>5134111.5065038493</v>
      </c>
      <c r="E96" s="44">
        <f t="shared" si="91"/>
        <v>0</v>
      </c>
      <c r="F96" s="44">
        <f t="shared" si="91"/>
        <v>2270723.3273161668</v>
      </c>
      <c r="G96" s="44">
        <f t="shared" si="91"/>
        <v>25274555.216352537</v>
      </c>
      <c r="H96" s="44">
        <f t="shared" si="91"/>
        <v>0</v>
      </c>
      <c r="I96" s="44">
        <f t="shared" si="91"/>
        <v>4123307.6718874439</v>
      </c>
      <c r="J96" s="44">
        <f t="shared" si="91"/>
        <v>587096.23466949828</v>
      </c>
      <c r="K96" s="45">
        <f t="shared" si="1"/>
        <v>37389793.956729494</v>
      </c>
      <c r="L96" s="44">
        <f t="shared" ref="L96:R96" si="92">SUM(L97+L104)</f>
        <v>2895142.0228298381</v>
      </c>
      <c r="M96" s="44">
        <f t="shared" si="92"/>
        <v>39819.485001327317</v>
      </c>
      <c r="N96" s="44">
        <f t="shared" si="92"/>
        <v>1588299.7079904436</v>
      </c>
      <c r="O96" s="44">
        <f t="shared" si="92"/>
        <v>9022166.1799840741</v>
      </c>
      <c r="P96" s="44">
        <f t="shared" si="92"/>
        <v>0</v>
      </c>
      <c r="Q96" s="44">
        <f t="shared" si="92"/>
        <v>1435094.2394478365</v>
      </c>
      <c r="R96" s="44">
        <f t="shared" si="92"/>
        <v>67958.587735598616</v>
      </c>
      <c r="S96" s="45">
        <f t="shared" si="3"/>
        <v>15048480.222989118</v>
      </c>
      <c r="T96" s="44">
        <f t="shared" ref="T96:Z96" si="93">SUM(T97+T104)</f>
        <v>13273.161667109105</v>
      </c>
      <c r="U96" s="44">
        <f t="shared" si="93"/>
        <v>46456.065834881869</v>
      </c>
      <c r="V96" s="44">
        <f t="shared" si="93"/>
        <v>745951.68569153163</v>
      </c>
      <c r="W96" s="44">
        <f t="shared" si="93"/>
        <v>225643.7483408548</v>
      </c>
      <c r="X96" s="44">
        <f t="shared" si="93"/>
        <v>0</v>
      </c>
      <c r="Y96" s="44">
        <f t="shared" si="93"/>
        <v>119458.45500398196</v>
      </c>
      <c r="Z96" s="44">
        <f t="shared" si="93"/>
        <v>0</v>
      </c>
      <c r="AA96" s="45">
        <f t="shared" si="5"/>
        <v>1150783.1165383593</v>
      </c>
      <c r="AB96" s="44">
        <f t="shared" ref="AB96:AH96" si="94">SUM(AB97+AB104)</f>
        <v>411468.0116803823</v>
      </c>
      <c r="AC96" s="44">
        <f t="shared" si="94"/>
        <v>6636.5808335545526</v>
      </c>
      <c r="AD96" s="44">
        <f t="shared" si="94"/>
        <v>592937.35067693121</v>
      </c>
      <c r="AE96" s="44">
        <f t="shared" si="94"/>
        <v>3040268.6222458193</v>
      </c>
      <c r="AF96" s="44">
        <f t="shared" si="94"/>
        <v>0</v>
      </c>
      <c r="AG96" s="44">
        <f t="shared" si="94"/>
        <v>59729.227501990979</v>
      </c>
      <c r="AH96" s="44">
        <f t="shared" si="94"/>
        <v>0</v>
      </c>
      <c r="AI96" s="45">
        <f t="shared" si="7"/>
        <v>4111039.7929386785</v>
      </c>
      <c r="AJ96" s="44">
        <f t="shared" ref="AJ96:AP96" si="95">SUM(AJ97+AJ104)</f>
        <v>278736.39500929124</v>
      </c>
      <c r="AK96" s="44">
        <f t="shared" si="95"/>
        <v>6636.5808335545526</v>
      </c>
      <c r="AL96" s="44">
        <f t="shared" si="95"/>
        <v>539844.70400849485</v>
      </c>
      <c r="AM96" s="44">
        <f t="shared" si="95"/>
        <v>2019562.4900451289</v>
      </c>
      <c r="AN96" s="44">
        <f t="shared" si="95"/>
        <v>0</v>
      </c>
      <c r="AO96" s="44">
        <f t="shared" si="95"/>
        <v>59729.227501990979</v>
      </c>
      <c r="AP96" s="44">
        <f t="shared" si="95"/>
        <v>0</v>
      </c>
      <c r="AQ96" s="45">
        <f t="shared" si="9"/>
        <v>2904509.3973984607</v>
      </c>
      <c r="AR96" s="44">
        <f t="shared" ref="AR96:AX96" si="96">SUM(AR97+AR104)</f>
        <v>265463.23334218212</v>
      </c>
      <c r="AS96" s="44">
        <f t="shared" si="96"/>
        <v>33182.904167772766</v>
      </c>
      <c r="AT96" s="44">
        <f t="shared" si="96"/>
        <v>692486.06318024953</v>
      </c>
      <c r="AU96" s="44">
        <f t="shared" si="96"/>
        <v>2085928.2983806746</v>
      </c>
      <c r="AV96" s="44">
        <f t="shared" si="96"/>
        <v>0</v>
      </c>
      <c r="AW96" s="44">
        <f t="shared" si="96"/>
        <v>59729.227501990979</v>
      </c>
      <c r="AX96" s="44">
        <f t="shared" si="96"/>
        <v>0</v>
      </c>
      <c r="AY96" s="45">
        <f t="shared" si="11"/>
        <v>3136789.7265728703</v>
      </c>
      <c r="AZ96" s="71">
        <f t="shared" si="12"/>
        <v>63741396.213166982</v>
      </c>
      <c r="BA96" s="68"/>
    </row>
    <row r="97" spans="1:53" ht="26.25" customHeight="1">
      <c r="A97" s="46" t="s">
        <v>291</v>
      </c>
      <c r="B97" s="46" t="s">
        <v>292</v>
      </c>
      <c r="C97" s="46" t="s">
        <v>18</v>
      </c>
      <c r="D97" s="45">
        <f t="shared" ref="D97:J97" si="97">SUM(D98:D103)</f>
        <v>0</v>
      </c>
      <c r="E97" s="45">
        <f t="shared" si="97"/>
        <v>0</v>
      </c>
      <c r="F97" s="45">
        <f t="shared" si="97"/>
        <v>926649.79400053096</v>
      </c>
      <c r="G97" s="45">
        <f t="shared" si="97"/>
        <v>0</v>
      </c>
      <c r="H97" s="45">
        <f t="shared" si="97"/>
        <v>0</v>
      </c>
      <c r="I97" s="45">
        <f t="shared" si="97"/>
        <v>0</v>
      </c>
      <c r="J97" s="45">
        <f t="shared" si="97"/>
        <v>502148.00000000006</v>
      </c>
      <c r="K97" s="45">
        <f t="shared" si="1"/>
        <v>1428797.7940005311</v>
      </c>
      <c r="L97" s="45">
        <f t="shared" ref="L97:R97" si="98">SUM(L98:L103)</f>
        <v>132731.61667109106</v>
      </c>
      <c r="M97" s="45">
        <f t="shared" si="98"/>
        <v>0</v>
      </c>
      <c r="N97" s="45">
        <f t="shared" si="98"/>
        <v>22564.37483408548</v>
      </c>
      <c r="O97" s="45">
        <f t="shared" si="98"/>
        <v>132731.61667109106</v>
      </c>
      <c r="P97" s="45">
        <f t="shared" si="98"/>
        <v>0</v>
      </c>
      <c r="Q97" s="45">
        <f t="shared" si="98"/>
        <v>0</v>
      </c>
      <c r="R97" s="45">
        <f t="shared" si="98"/>
        <v>0</v>
      </c>
      <c r="S97" s="45">
        <f t="shared" si="3"/>
        <v>288027.60817626759</v>
      </c>
      <c r="T97" s="45">
        <f t="shared" ref="T97:Z97" si="99">SUM(T98:T103)</f>
        <v>0</v>
      </c>
      <c r="U97" s="45">
        <f t="shared" si="99"/>
        <v>0</v>
      </c>
      <c r="V97" s="45">
        <f t="shared" si="99"/>
        <v>22564.37483408548</v>
      </c>
      <c r="W97" s="45">
        <f t="shared" si="99"/>
        <v>0</v>
      </c>
      <c r="X97" s="45">
        <f t="shared" si="99"/>
        <v>0</v>
      </c>
      <c r="Y97" s="45">
        <f t="shared" si="99"/>
        <v>0</v>
      </c>
      <c r="Z97" s="45">
        <f t="shared" si="99"/>
        <v>0</v>
      </c>
      <c r="AA97" s="45">
        <f t="shared" si="5"/>
        <v>22564.37483408548</v>
      </c>
      <c r="AB97" s="45">
        <f t="shared" ref="AB97:AH97" si="100">SUM(AB98:AB103)</f>
        <v>0</v>
      </c>
      <c r="AC97" s="45">
        <f t="shared" si="100"/>
        <v>0</v>
      </c>
      <c r="AD97" s="45">
        <f t="shared" si="100"/>
        <v>307564.37483408547</v>
      </c>
      <c r="AE97" s="45">
        <f t="shared" si="100"/>
        <v>665700</v>
      </c>
      <c r="AF97" s="45">
        <f t="shared" si="100"/>
        <v>0</v>
      </c>
      <c r="AG97" s="45">
        <f t="shared" si="100"/>
        <v>0</v>
      </c>
      <c r="AH97" s="45">
        <f t="shared" si="100"/>
        <v>0</v>
      </c>
      <c r="AI97" s="45">
        <f t="shared" si="7"/>
        <v>973264.37483408547</v>
      </c>
      <c r="AJ97" s="45">
        <f t="shared" ref="AJ97:AP97" si="101">SUM(AJ98:AJ103)</f>
        <v>0</v>
      </c>
      <c r="AK97" s="45">
        <f t="shared" si="101"/>
        <v>0</v>
      </c>
      <c r="AL97" s="45">
        <f t="shared" si="101"/>
        <v>373930.183169631</v>
      </c>
      <c r="AM97" s="45">
        <f t="shared" si="101"/>
        <v>864797.42500663665</v>
      </c>
      <c r="AN97" s="45">
        <f t="shared" si="101"/>
        <v>0</v>
      </c>
      <c r="AO97" s="45">
        <f t="shared" si="101"/>
        <v>0</v>
      </c>
      <c r="AP97" s="45">
        <f t="shared" si="101"/>
        <v>0</v>
      </c>
      <c r="AQ97" s="45">
        <f t="shared" si="9"/>
        <v>1238727.6081762677</v>
      </c>
      <c r="AR97" s="45">
        <f t="shared" ref="AR97:AX97" si="102">SUM(AR98:AR103)</f>
        <v>0</v>
      </c>
      <c r="AS97" s="45">
        <f t="shared" si="102"/>
        <v>0</v>
      </c>
      <c r="AT97" s="45">
        <f t="shared" si="102"/>
        <v>373930.183169631</v>
      </c>
      <c r="AU97" s="45">
        <f t="shared" si="102"/>
        <v>864797.42500663665</v>
      </c>
      <c r="AV97" s="45">
        <f t="shared" si="102"/>
        <v>0</v>
      </c>
      <c r="AW97" s="45">
        <f t="shared" si="102"/>
        <v>0</v>
      </c>
      <c r="AX97" s="45">
        <f t="shared" si="102"/>
        <v>0</v>
      </c>
      <c r="AY97" s="49">
        <f t="shared" si="11"/>
        <v>1238727.6081762677</v>
      </c>
      <c r="AZ97" s="71">
        <f t="shared" si="12"/>
        <v>5190109.3681975054</v>
      </c>
      <c r="BA97" s="68"/>
    </row>
    <row r="98" spans="1:53" ht="26.25" customHeight="1">
      <c r="A98" s="11" t="s">
        <v>295</v>
      </c>
      <c r="B98" s="14" t="s">
        <v>296</v>
      </c>
      <c r="C98" s="11" t="s">
        <v>161</v>
      </c>
      <c r="D98" s="50">
        <v>0</v>
      </c>
      <c r="E98" s="50">
        <v>0</v>
      </c>
      <c r="F98" s="50">
        <v>910722</v>
      </c>
      <c r="G98" s="50">
        <v>0</v>
      </c>
      <c r="H98" s="50">
        <v>0</v>
      </c>
      <c r="I98" s="50">
        <v>0</v>
      </c>
      <c r="J98" s="50">
        <v>502148.00000000006</v>
      </c>
      <c r="K98" s="45">
        <f t="shared" si="1"/>
        <v>1412870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45">
        <f t="shared" si="3"/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45">
        <f t="shared" si="5"/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0">
        <v>0</v>
      </c>
      <c r="AH98" s="50">
        <v>0</v>
      </c>
      <c r="AI98" s="45">
        <f t="shared" si="7"/>
        <v>0</v>
      </c>
      <c r="AJ98" s="50">
        <v>0</v>
      </c>
      <c r="AK98" s="50">
        <v>0</v>
      </c>
      <c r="AL98" s="50">
        <v>0</v>
      </c>
      <c r="AM98" s="50">
        <v>0</v>
      </c>
      <c r="AN98" s="50">
        <v>0</v>
      </c>
      <c r="AO98" s="50">
        <v>0</v>
      </c>
      <c r="AP98" s="50">
        <v>0</v>
      </c>
      <c r="AQ98" s="45">
        <f t="shared" si="9"/>
        <v>0</v>
      </c>
      <c r="AR98" s="50">
        <v>0</v>
      </c>
      <c r="AS98" s="50">
        <v>0</v>
      </c>
      <c r="AT98" s="50">
        <v>0</v>
      </c>
      <c r="AU98" s="50">
        <v>0</v>
      </c>
      <c r="AV98" s="50">
        <v>0</v>
      </c>
      <c r="AW98" s="50">
        <v>0</v>
      </c>
      <c r="AX98" s="50">
        <v>0</v>
      </c>
      <c r="AY98" s="45">
        <f t="shared" si="11"/>
        <v>0</v>
      </c>
      <c r="AZ98" s="71">
        <f t="shared" si="12"/>
        <v>1412870</v>
      </c>
      <c r="BA98" s="68"/>
    </row>
    <row r="99" spans="1:53" ht="26.25" customHeight="1">
      <c r="A99" s="11" t="s">
        <v>297</v>
      </c>
      <c r="B99" s="14" t="s">
        <v>298</v>
      </c>
      <c r="C99" s="12" t="s">
        <v>36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45">
        <f t="shared" si="1"/>
        <v>0</v>
      </c>
      <c r="L99" s="50">
        <v>0</v>
      </c>
      <c r="M99" s="50">
        <v>0</v>
      </c>
      <c r="N99" s="50">
        <v>6636.5808335545526</v>
      </c>
      <c r="O99" s="50">
        <v>0</v>
      </c>
      <c r="P99" s="50">
        <v>0</v>
      </c>
      <c r="Q99" s="50">
        <v>0</v>
      </c>
      <c r="R99" s="50">
        <v>0</v>
      </c>
      <c r="S99" s="45">
        <f t="shared" si="3"/>
        <v>6636.5808335545526</v>
      </c>
      <c r="T99" s="50">
        <v>0</v>
      </c>
      <c r="U99" s="50">
        <v>0</v>
      </c>
      <c r="V99" s="50">
        <v>6636.5808335545526</v>
      </c>
      <c r="W99" s="50">
        <v>0</v>
      </c>
      <c r="X99" s="50">
        <v>0</v>
      </c>
      <c r="Y99" s="50">
        <v>0</v>
      </c>
      <c r="Z99" s="50">
        <v>0</v>
      </c>
      <c r="AA99" s="45">
        <f t="shared" si="5"/>
        <v>6636.5808335545526</v>
      </c>
      <c r="AB99" s="50">
        <v>0</v>
      </c>
      <c r="AC99" s="50">
        <v>0</v>
      </c>
      <c r="AD99" s="50">
        <v>6636.5808335545526</v>
      </c>
      <c r="AE99" s="50">
        <v>0</v>
      </c>
      <c r="AF99" s="50">
        <v>0</v>
      </c>
      <c r="AG99" s="50">
        <v>0</v>
      </c>
      <c r="AH99" s="50">
        <v>0</v>
      </c>
      <c r="AI99" s="45">
        <f t="shared" si="7"/>
        <v>6636.5808335545526</v>
      </c>
      <c r="AJ99" s="50">
        <v>0</v>
      </c>
      <c r="AK99" s="50">
        <v>0</v>
      </c>
      <c r="AL99" s="50">
        <v>73002.389169100075</v>
      </c>
      <c r="AM99" s="50">
        <v>199097.42500663659</v>
      </c>
      <c r="AN99" s="50">
        <v>0</v>
      </c>
      <c r="AO99" s="50">
        <v>0</v>
      </c>
      <c r="AP99" s="50">
        <v>0</v>
      </c>
      <c r="AQ99" s="45">
        <f t="shared" si="9"/>
        <v>272099.81417573668</v>
      </c>
      <c r="AR99" s="50">
        <v>0</v>
      </c>
      <c r="AS99" s="50">
        <v>0</v>
      </c>
      <c r="AT99" s="50">
        <v>73002.389169100075</v>
      </c>
      <c r="AU99" s="50">
        <v>199097.42500663659</v>
      </c>
      <c r="AV99" s="50">
        <v>0</v>
      </c>
      <c r="AW99" s="50">
        <v>0</v>
      </c>
      <c r="AX99" s="50">
        <v>0</v>
      </c>
      <c r="AY99" s="45">
        <f t="shared" si="11"/>
        <v>272099.81417573668</v>
      </c>
      <c r="AZ99" s="71">
        <f t="shared" si="12"/>
        <v>564109.37085213698</v>
      </c>
      <c r="BA99" s="68"/>
    </row>
    <row r="100" spans="1:53" ht="26.25" customHeight="1">
      <c r="A100" s="11" t="s">
        <v>299</v>
      </c>
      <c r="B100" s="14" t="s">
        <v>298</v>
      </c>
      <c r="C100" s="11" t="s">
        <v>55</v>
      </c>
      <c r="D100" s="50">
        <v>0</v>
      </c>
      <c r="E100" s="50">
        <v>0</v>
      </c>
      <c r="F100" s="50">
        <v>2654.6323334218209</v>
      </c>
      <c r="G100" s="50">
        <v>0</v>
      </c>
      <c r="H100" s="50">
        <v>0</v>
      </c>
      <c r="I100" s="50">
        <v>0</v>
      </c>
      <c r="J100" s="50">
        <v>0</v>
      </c>
      <c r="K100" s="45">
        <f t="shared" si="1"/>
        <v>2654.6323334218209</v>
      </c>
      <c r="L100" s="50">
        <v>0</v>
      </c>
      <c r="M100" s="50">
        <v>0</v>
      </c>
      <c r="N100" s="50">
        <v>2654.6323334218209</v>
      </c>
      <c r="O100" s="50">
        <v>0</v>
      </c>
      <c r="P100" s="50">
        <v>0</v>
      </c>
      <c r="Q100" s="50">
        <v>0</v>
      </c>
      <c r="R100" s="50">
        <v>0</v>
      </c>
      <c r="S100" s="45">
        <f t="shared" si="3"/>
        <v>2654.6323334218209</v>
      </c>
      <c r="T100" s="50">
        <v>0</v>
      </c>
      <c r="U100" s="50">
        <v>0</v>
      </c>
      <c r="V100" s="50">
        <v>2654.6323334218209</v>
      </c>
      <c r="W100" s="50">
        <v>0</v>
      </c>
      <c r="X100" s="50">
        <v>0</v>
      </c>
      <c r="Y100" s="50">
        <v>0</v>
      </c>
      <c r="Z100" s="50">
        <v>0</v>
      </c>
      <c r="AA100" s="45">
        <f t="shared" si="5"/>
        <v>2654.6323334218209</v>
      </c>
      <c r="AB100" s="50">
        <v>0</v>
      </c>
      <c r="AC100" s="50">
        <v>0</v>
      </c>
      <c r="AD100" s="50">
        <v>2654.6323334218209</v>
      </c>
      <c r="AE100" s="50">
        <v>0</v>
      </c>
      <c r="AF100" s="50">
        <v>0</v>
      </c>
      <c r="AG100" s="50">
        <v>0</v>
      </c>
      <c r="AH100" s="50">
        <v>0</v>
      </c>
      <c r="AI100" s="45">
        <f t="shared" si="7"/>
        <v>2654.6323334218209</v>
      </c>
      <c r="AJ100" s="50">
        <v>0</v>
      </c>
      <c r="AK100" s="50">
        <v>0</v>
      </c>
      <c r="AL100" s="50">
        <v>2654.6323334218209</v>
      </c>
      <c r="AM100" s="50">
        <v>0</v>
      </c>
      <c r="AN100" s="50">
        <v>0</v>
      </c>
      <c r="AO100" s="50">
        <v>0</v>
      </c>
      <c r="AP100" s="50">
        <v>0</v>
      </c>
      <c r="AQ100" s="45">
        <f t="shared" si="9"/>
        <v>2654.6323334218209</v>
      </c>
      <c r="AR100" s="50">
        <v>0</v>
      </c>
      <c r="AS100" s="50">
        <v>0</v>
      </c>
      <c r="AT100" s="50">
        <v>2654.6323334218209</v>
      </c>
      <c r="AU100" s="50">
        <v>0</v>
      </c>
      <c r="AV100" s="50">
        <v>0</v>
      </c>
      <c r="AW100" s="50">
        <v>0</v>
      </c>
      <c r="AX100" s="50">
        <v>0</v>
      </c>
      <c r="AY100" s="45">
        <f t="shared" si="11"/>
        <v>2654.6323334218209</v>
      </c>
      <c r="AZ100" s="71">
        <f t="shared" si="12"/>
        <v>15927.794000530926</v>
      </c>
      <c r="BA100" s="68"/>
    </row>
    <row r="101" spans="1:53" ht="26.25" customHeight="1">
      <c r="A101" s="11" t="s">
        <v>300</v>
      </c>
      <c r="B101" s="11" t="s">
        <v>301</v>
      </c>
      <c r="C101" s="11" t="s">
        <v>55</v>
      </c>
      <c r="D101" s="50">
        <v>0</v>
      </c>
      <c r="E101" s="50">
        <v>0</v>
      </c>
      <c r="F101" s="50">
        <v>13273.161667109105</v>
      </c>
      <c r="G101" s="50">
        <v>0</v>
      </c>
      <c r="H101" s="50">
        <v>0</v>
      </c>
      <c r="I101" s="50">
        <v>0</v>
      </c>
      <c r="J101" s="50">
        <v>0</v>
      </c>
      <c r="K101" s="45">
        <f t="shared" si="1"/>
        <v>13273.161667109105</v>
      </c>
      <c r="L101" s="50">
        <v>0</v>
      </c>
      <c r="M101" s="50">
        <v>0</v>
      </c>
      <c r="N101" s="50">
        <v>13273.161667109105</v>
      </c>
      <c r="O101" s="50">
        <v>0</v>
      </c>
      <c r="P101" s="50">
        <v>0</v>
      </c>
      <c r="Q101" s="50">
        <v>0</v>
      </c>
      <c r="R101" s="50">
        <v>0</v>
      </c>
      <c r="S101" s="45">
        <f t="shared" si="3"/>
        <v>13273.161667109105</v>
      </c>
      <c r="T101" s="50">
        <v>0</v>
      </c>
      <c r="U101" s="50">
        <v>0</v>
      </c>
      <c r="V101" s="50">
        <v>13273.161667109105</v>
      </c>
      <c r="W101" s="50">
        <v>0</v>
      </c>
      <c r="X101" s="50">
        <v>0</v>
      </c>
      <c r="Y101" s="50">
        <v>0</v>
      </c>
      <c r="Z101" s="50">
        <v>0</v>
      </c>
      <c r="AA101" s="45">
        <f t="shared" si="5"/>
        <v>13273.161667109105</v>
      </c>
      <c r="AB101" s="50">
        <v>0</v>
      </c>
      <c r="AC101" s="50">
        <v>0</v>
      </c>
      <c r="AD101" s="50">
        <v>13273.161667109105</v>
      </c>
      <c r="AE101" s="50">
        <v>0</v>
      </c>
      <c r="AF101" s="50">
        <v>0</v>
      </c>
      <c r="AG101" s="50">
        <v>0</v>
      </c>
      <c r="AH101" s="50">
        <v>0</v>
      </c>
      <c r="AI101" s="45">
        <f t="shared" si="7"/>
        <v>13273.161667109105</v>
      </c>
      <c r="AJ101" s="50">
        <v>0</v>
      </c>
      <c r="AK101" s="50">
        <v>0</v>
      </c>
      <c r="AL101" s="50">
        <v>13273.161667109105</v>
      </c>
      <c r="AM101" s="50">
        <v>0</v>
      </c>
      <c r="AN101" s="50">
        <v>0</v>
      </c>
      <c r="AO101" s="50">
        <v>0</v>
      </c>
      <c r="AP101" s="50">
        <v>0</v>
      </c>
      <c r="AQ101" s="45">
        <f t="shared" si="9"/>
        <v>13273.161667109105</v>
      </c>
      <c r="AR101" s="50">
        <v>0</v>
      </c>
      <c r="AS101" s="50">
        <v>0</v>
      </c>
      <c r="AT101" s="50">
        <v>13273.161667109105</v>
      </c>
      <c r="AU101" s="50">
        <v>0</v>
      </c>
      <c r="AV101" s="50">
        <v>0</v>
      </c>
      <c r="AW101" s="50">
        <v>0</v>
      </c>
      <c r="AX101" s="50">
        <v>0</v>
      </c>
      <c r="AY101" s="45">
        <f t="shared" si="11"/>
        <v>13273.161667109105</v>
      </c>
      <c r="AZ101" s="71">
        <f t="shared" si="12"/>
        <v>79638.970002654634</v>
      </c>
      <c r="BA101" s="68"/>
    </row>
    <row r="102" spans="1:53" ht="26.25" customHeight="1">
      <c r="A102" s="11" t="s">
        <v>302</v>
      </c>
      <c r="B102" s="12" t="s">
        <v>303</v>
      </c>
      <c r="C102" s="11" t="s">
        <v>246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45">
        <f t="shared" si="1"/>
        <v>0</v>
      </c>
      <c r="L102" s="50">
        <v>132731.61667109106</v>
      </c>
      <c r="M102" s="50">
        <v>0</v>
      </c>
      <c r="N102" s="50">
        <v>0</v>
      </c>
      <c r="O102" s="50">
        <v>132731.61667109106</v>
      </c>
      <c r="P102" s="50">
        <v>0</v>
      </c>
      <c r="Q102" s="50">
        <v>0</v>
      </c>
      <c r="R102" s="50">
        <v>0</v>
      </c>
      <c r="S102" s="45">
        <f t="shared" si="3"/>
        <v>265463.23334218212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45">
        <f t="shared" si="5"/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45">
        <f t="shared" si="7"/>
        <v>0</v>
      </c>
      <c r="AJ102" s="50">
        <v>0</v>
      </c>
      <c r="AK102" s="50">
        <v>0</v>
      </c>
      <c r="AL102" s="50">
        <v>0</v>
      </c>
      <c r="AM102" s="50">
        <v>0</v>
      </c>
      <c r="AN102" s="50">
        <v>0</v>
      </c>
      <c r="AO102" s="50">
        <v>0</v>
      </c>
      <c r="AP102" s="50">
        <v>0</v>
      </c>
      <c r="AQ102" s="45">
        <f t="shared" si="9"/>
        <v>0</v>
      </c>
      <c r="AR102" s="50">
        <v>0</v>
      </c>
      <c r="AS102" s="50">
        <v>0</v>
      </c>
      <c r="AT102" s="50">
        <v>0</v>
      </c>
      <c r="AU102" s="50">
        <v>0</v>
      </c>
      <c r="AV102" s="50">
        <v>0</v>
      </c>
      <c r="AW102" s="50">
        <v>0</v>
      </c>
      <c r="AX102" s="50">
        <v>0</v>
      </c>
      <c r="AY102" s="45">
        <f t="shared" si="11"/>
        <v>0</v>
      </c>
      <c r="AZ102" s="71">
        <f t="shared" si="12"/>
        <v>265463.23334218212</v>
      </c>
      <c r="BA102" s="68"/>
    </row>
    <row r="103" spans="1:53" ht="26.25" customHeight="1">
      <c r="A103" s="11" t="s">
        <v>304</v>
      </c>
      <c r="B103" s="11" t="s">
        <v>305</v>
      </c>
      <c r="C103" s="11" t="s">
        <v>55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45">
        <f t="shared" si="1"/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45">
        <f t="shared" si="3"/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45">
        <f t="shared" si="5"/>
        <v>0</v>
      </c>
      <c r="AB103" s="50">
        <v>0</v>
      </c>
      <c r="AC103" s="50">
        <v>0</v>
      </c>
      <c r="AD103" s="50">
        <v>285000</v>
      </c>
      <c r="AE103" s="50">
        <v>665700</v>
      </c>
      <c r="AF103" s="50">
        <v>0</v>
      </c>
      <c r="AG103" s="50">
        <v>0</v>
      </c>
      <c r="AH103" s="50">
        <v>0</v>
      </c>
      <c r="AI103" s="45">
        <f t="shared" si="7"/>
        <v>950700</v>
      </c>
      <c r="AJ103" s="50">
        <v>0</v>
      </c>
      <c r="AK103" s="50">
        <v>0</v>
      </c>
      <c r="AL103" s="50">
        <v>285000</v>
      </c>
      <c r="AM103" s="50">
        <v>665700</v>
      </c>
      <c r="AN103" s="50">
        <v>0</v>
      </c>
      <c r="AO103" s="50">
        <v>0</v>
      </c>
      <c r="AP103" s="50">
        <v>0</v>
      </c>
      <c r="AQ103" s="45">
        <f t="shared" si="9"/>
        <v>950700</v>
      </c>
      <c r="AR103" s="50">
        <v>0</v>
      </c>
      <c r="AS103" s="50">
        <v>0</v>
      </c>
      <c r="AT103" s="50">
        <v>285000</v>
      </c>
      <c r="AU103" s="50">
        <v>665700</v>
      </c>
      <c r="AV103" s="50">
        <v>0</v>
      </c>
      <c r="AW103" s="50">
        <v>0</v>
      </c>
      <c r="AX103" s="50">
        <v>0</v>
      </c>
      <c r="AY103" s="45">
        <f t="shared" si="11"/>
        <v>950700</v>
      </c>
      <c r="AZ103" s="71">
        <f t="shared" si="12"/>
        <v>2852100</v>
      </c>
      <c r="BA103" s="68"/>
    </row>
    <row r="104" spans="1:53" ht="26.25" customHeight="1">
      <c r="A104" s="46" t="s">
        <v>306</v>
      </c>
      <c r="B104" s="46" t="s">
        <v>307</v>
      </c>
      <c r="C104" s="46" t="s">
        <v>18</v>
      </c>
      <c r="D104" s="45">
        <f t="shared" ref="D104:J104" si="103">SUM(D105:D118)</f>
        <v>5134111.5065038493</v>
      </c>
      <c r="E104" s="45">
        <f t="shared" si="103"/>
        <v>0</v>
      </c>
      <c r="F104" s="45">
        <f t="shared" si="103"/>
        <v>1344073.533315636</v>
      </c>
      <c r="G104" s="45">
        <f t="shared" si="103"/>
        <v>25274555.216352537</v>
      </c>
      <c r="H104" s="45">
        <f t="shared" si="103"/>
        <v>0</v>
      </c>
      <c r="I104" s="45">
        <f t="shared" si="103"/>
        <v>4123307.6718874439</v>
      </c>
      <c r="J104" s="45">
        <f t="shared" si="103"/>
        <v>84948.23466949827</v>
      </c>
      <c r="K104" s="45">
        <f t="shared" si="1"/>
        <v>35960996.162728965</v>
      </c>
      <c r="L104" s="45">
        <f t="shared" ref="L104:R104" si="104">SUM(L105:L118)</f>
        <v>2762410.4061587472</v>
      </c>
      <c r="M104" s="45">
        <f t="shared" si="104"/>
        <v>39819.485001327317</v>
      </c>
      <c r="N104" s="45">
        <f t="shared" si="104"/>
        <v>1565735.333156358</v>
      </c>
      <c r="O104" s="45">
        <f t="shared" si="104"/>
        <v>8889434.5633129831</v>
      </c>
      <c r="P104" s="45">
        <f t="shared" si="104"/>
        <v>0</v>
      </c>
      <c r="Q104" s="45">
        <f t="shared" si="104"/>
        <v>1435094.2394478365</v>
      </c>
      <c r="R104" s="45">
        <f t="shared" si="104"/>
        <v>67958.587735598616</v>
      </c>
      <c r="S104" s="45">
        <f t="shared" si="3"/>
        <v>14760452.614812851</v>
      </c>
      <c r="T104" s="45">
        <f t="shared" ref="T104:Z104" si="105">SUM(T105:T118)</f>
        <v>13273.161667109105</v>
      </c>
      <c r="U104" s="45">
        <f t="shared" si="105"/>
        <v>46456.065834881869</v>
      </c>
      <c r="V104" s="45">
        <f t="shared" si="105"/>
        <v>723387.31085744617</v>
      </c>
      <c r="W104" s="45">
        <f t="shared" si="105"/>
        <v>225643.7483408548</v>
      </c>
      <c r="X104" s="45">
        <f t="shared" si="105"/>
        <v>0</v>
      </c>
      <c r="Y104" s="45">
        <f t="shared" si="105"/>
        <v>119458.45500398196</v>
      </c>
      <c r="Z104" s="45">
        <f t="shared" si="105"/>
        <v>0</v>
      </c>
      <c r="AA104" s="45">
        <f t="shared" si="5"/>
        <v>1128218.741704274</v>
      </c>
      <c r="AB104" s="45">
        <f t="shared" ref="AB104:AH104" si="106">SUM(AB105:AB118)</f>
        <v>411468.0116803823</v>
      </c>
      <c r="AC104" s="45">
        <f t="shared" si="106"/>
        <v>6636.5808335545526</v>
      </c>
      <c r="AD104" s="45">
        <f t="shared" si="106"/>
        <v>285372.9758428458</v>
      </c>
      <c r="AE104" s="45">
        <f t="shared" si="106"/>
        <v>2374568.6222458193</v>
      </c>
      <c r="AF104" s="45">
        <f t="shared" si="106"/>
        <v>0</v>
      </c>
      <c r="AG104" s="45">
        <f t="shared" si="106"/>
        <v>59729.227501990979</v>
      </c>
      <c r="AH104" s="45">
        <f t="shared" si="106"/>
        <v>0</v>
      </c>
      <c r="AI104" s="45">
        <f t="shared" si="7"/>
        <v>3137775.4181045932</v>
      </c>
      <c r="AJ104" s="45">
        <f t="shared" ref="AJ104:AP104" si="107">SUM(AJ105:AJ118)</f>
        <v>278736.39500929124</v>
      </c>
      <c r="AK104" s="45">
        <f t="shared" si="107"/>
        <v>6636.5808335545526</v>
      </c>
      <c r="AL104" s="45">
        <f t="shared" si="107"/>
        <v>165914.52083886386</v>
      </c>
      <c r="AM104" s="45">
        <f t="shared" si="107"/>
        <v>1154765.0650384922</v>
      </c>
      <c r="AN104" s="45">
        <f t="shared" si="107"/>
        <v>0</v>
      </c>
      <c r="AO104" s="45">
        <f t="shared" si="107"/>
        <v>59729.227501990979</v>
      </c>
      <c r="AP104" s="45">
        <f t="shared" si="107"/>
        <v>0</v>
      </c>
      <c r="AQ104" s="45">
        <f t="shared" si="9"/>
        <v>1665781.7892221927</v>
      </c>
      <c r="AR104" s="45">
        <f t="shared" ref="AR104:AX104" si="108">SUM(AR105:AR118)</f>
        <v>265463.23334218212</v>
      </c>
      <c r="AS104" s="45">
        <f t="shared" si="108"/>
        <v>33182.904167772766</v>
      </c>
      <c r="AT104" s="45">
        <f t="shared" si="108"/>
        <v>318555.88001061854</v>
      </c>
      <c r="AU104" s="45">
        <f t="shared" si="108"/>
        <v>1221130.8733740379</v>
      </c>
      <c r="AV104" s="45">
        <f t="shared" si="108"/>
        <v>0</v>
      </c>
      <c r="AW104" s="45">
        <f t="shared" si="108"/>
        <v>59729.227501990979</v>
      </c>
      <c r="AX104" s="45">
        <f t="shared" si="108"/>
        <v>0</v>
      </c>
      <c r="AY104" s="49">
        <f t="shared" si="11"/>
        <v>1898062.1183966023</v>
      </c>
      <c r="AZ104" s="71">
        <f t="shared" si="12"/>
        <v>58551286.844969481</v>
      </c>
      <c r="BA104" s="68"/>
    </row>
    <row r="105" spans="1:53" ht="26.25" customHeight="1">
      <c r="A105" s="11" t="s">
        <v>310</v>
      </c>
      <c r="B105" s="12" t="s">
        <v>311</v>
      </c>
      <c r="C105" s="12" t="s">
        <v>36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45">
        <f t="shared" si="1"/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45">
        <f t="shared" si="3"/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45">
        <f t="shared" si="5"/>
        <v>0</v>
      </c>
      <c r="AB105" s="50">
        <v>132731.61667109106</v>
      </c>
      <c r="AC105" s="50">
        <v>0</v>
      </c>
      <c r="AD105" s="50">
        <v>132731.61667109106</v>
      </c>
      <c r="AE105" s="50">
        <v>1061852.9333687285</v>
      </c>
      <c r="AF105" s="50">
        <v>0</v>
      </c>
      <c r="AG105" s="50">
        <v>0</v>
      </c>
      <c r="AH105" s="50">
        <v>0</v>
      </c>
      <c r="AI105" s="45">
        <f t="shared" si="7"/>
        <v>1327316.1667109106</v>
      </c>
      <c r="AJ105" s="50">
        <v>66365.808335545531</v>
      </c>
      <c r="AK105" s="50">
        <v>0</v>
      </c>
      <c r="AL105" s="50">
        <v>66365.808335545531</v>
      </c>
      <c r="AM105" s="50">
        <v>530926.46668436425</v>
      </c>
      <c r="AN105" s="50">
        <v>0</v>
      </c>
      <c r="AO105" s="50">
        <v>0</v>
      </c>
      <c r="AP105" s="50">
        <v>0</v>
      </c>
      <c r="AQ105" s="45">
        <f t="shared" si="9"/>
        <v>663658.08335545531</v>
      </c>
      <c r="AR105" s="50">
        <v>0</v>
      </c>
      <c r="AS105" s="50">
        <v>0</v>
      </c>
      <c r="AT105" s="50">
        <v>0</v>
      </c>
      <c r="AU105" s="50">
        <v>0</v>
      </c>
      <c r="AV105" s="50">
        <v>0</v>
      </c>
      <c r="AW105" s="50">
        <v>0</v>
      </c>
      <c r="AX105" s="50">
        <v>0</v>
      </c>
      <c r="AY105" s="45">
        <f t="shared" si="11"/>
        <v>0</v>
      </c>
      <c r="AZ105" s="71">
        <f t="shared" si="12"/>
        <v>1990974.250066366</v>
      </c>
      <c r="BA105" s="68"/>
    </row>
    <row r="106" spans="1:53" ht="26.25" customHeight="1">
      <c r="A106" s="11" t="s">
        <v>312</v>
      </c>
      <c r="B106" s="12" t="s">
        <v>313</v>
      </c>
      <c r="C106" s="12" t="s">
        <v>42</v>
      </c>
      <c r="D106" s="50">
        <v>0</v>
      </c>
      <c r="E106" s="50">
        <v>0</v>
      </c>
      <c r="F106" s="50">
        <v>13273.161667109105</v>
      </c>
      <c r="G106" s="50">
        <v>0</v>
      </c>
      <c r="H106" s="50">
        <v>0</v>
      </c>
      <c r="I106" s="50">
        <v>0</v>
      </c>
      <c r="J106" s="50">
        <v>84948.23466949827</v>
      </c>
      <c r="K106" s="45">
        <f t="shared" si="1"/>
        <v>98221.396336607373</v>
      </c>
      <c r="L106" s="50">
        <v>0</v>
      </c>
      <c r="M106" s="50">
        <v>0</v>
      </c>
      <c r="N106" s="50">
        <v>66365.808335545531</v>
      </c>
      <c r="O106" s="50">
        <v>0</v>
      </c>
      <c r="P106" s="50">
        <v>0</v>
      </c>
      <c r="Q106" s="50">
        <v>0</v>
      </c>
      <c r="R106" s="50">
        <v>0</v>
      </c>
      <c r="S106" s="45">
        <f t="shared" si="3"/>
        <v>66365.808335545531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45">
        <f t="shared" si="5"/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45">
        <f t="shared" si="7"/>
        <v>0</v>
      </c>
      <c r="AJ106" s="50">
        <v>0</v>
      </c>
      <c r="AK106" s="50">
        <v>0</v>
      </c>
      <c r="AL106" s="50">
        <v>0</v>
      </c>
      <c r="AM106" s="50">
        <v>0</v>
      </c>
      <c r="AN106" s="50">
        <v>0</v>
      </c>
      <c r="AO106" s="50">
        <v>0</v>
      </c>
      <c r="AP106" s="50">
        <v>0</v>
      </c>
      <c r="AQ106" s="45">
        <f t="shared" si="9"/>
        <v>0</v>
      </c>
      <c r="AR106" s="50">
        <v>0</v>
      </c>
      <c r="AS106" s="50">
        <v>0</v>
      </c>
      <c r="AT106" s="50">
        <v>0</v>
      </c>
      <c r="AU106" s="50">
        <v>0</v>
      </c>
      <c r="AV106" s="50">
        <v>0</v>
      </c>
      <c r="AW106" s="50">
        <v>0</v>
      </c>
      <c r="AX106" s="50">
        <v>0</v>
      </c>
      <c r="AY106" s="45">
        <f t="shared" si="11"/>
        <v>0</v>
      </c>
      <c r="AZ106" s="71">
        <f t="shared" si="12"/>
        <v>164587.2046721529</v>
      </c>
      <c r="BA106" s="68"/>
    </row>
    <row r="107" spans="1:53" ht="26.25" customHeight="1">
      <c r="A107" s="11" t="s">
        <v>314</v>
      </c>
      <c r="B107" s="12" t="s">
        <v>315</v>
      </c>
      <c r="C107" s="12" t="s">
        <v>42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45">
        <f t="shared" si="1"/>
        <v>0</v>
      </c>
      <c r="L107" s="50">
        <v>0</v>
      </c>
      <c r="M107" s="50">
        <v>0</v>
      </c>
      <c r="N107" s="50">
        <v>7963.8970002654632</v>
      </c>
      <c r="O107" s="50">
        <v>39819.485001327317</v>
      </c>
      <c r="P107" s="50">
        <v>0</v>
      </c>
      <c r="Q107" s="50">
        <v>0</v>
      </c>
      <c r="R107" s="50">
        <v>0</v>
      </c>
      <c r="S107" s="45">
        <f t="shared" si="3"/>
        <v>47783.382001592778</v>
      </c>
      <c r="T107" s="50">
        <v>0</v>
      </c>
      <c r="U107" s="50">
        <v>0</v>
      </c>
      <c r="V107" s="50">
        <v>0</v>
      </c>
      <c r="W107" s="50">
        <v>39819.485001327317</v>
      </c>
      <c r="X107" s="50">
        <v>0</v>
      </c>
      <c r="Y107" s="50">
        <v>0</v>
      </c>
      <c r="Z107" s="50">
        <v>0</v>
      </c>
      <c r="AA107" s="45">
        <f t="shared" si="5"/>
        <v>39819.485001327317</v>
      </c>
      <c r="AB107" s="50">
        <v>0</v>
      </c>
      <c r="AC107" s="50">
        <v>0</v>
      </c>
      <c r="AD107" s="50">
        <v>0</v>
      </c>
      <c r="AE107" s="50">
        <v>38492.168834616408</v>
      </c>
      <c r="AF107" s="50">
        <v>0</v>
      </c>
      <c r="AG107" s="50">
        <v>0</v>
      </c>
      <c r="AH107" s="50">
        <v>0</v>
      </c>
      <c r="AI107" s="45">
        <f t="shared" si="7"/>
        <v>38492.168834616408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45">
        <f t="shared" si="9"/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0</v>
      </c>
      <c r="AX107" s="50">
        <v>0</v>
      </c>
      <c r="AY107" s="45">
        <f t="shared" si="11"/>
        <v>0</v>
      </c>
      <c r="AZ107" s="71">
        <f t="shared" si="12"/>
        <v>126095.0358375365</v>
      </c>
      <c r="BA107" s="68"/>
    </row>
    <row r="108" spans="1:53" ht="26.25" customHeight="1">
      <c r="A108" s="11" t="s">
        <v>316</v>
      </c>
      <c r="B108" s="12" t="s">
        <v>317</v>
      </c>
      <c r="C108" s="12" t="s">
        <v>45</v>
      </c>
      <c r="D108" s="50">
        <v>0</v>
      </c>
      <c r="E108" s="50">
        <v>0</v>
      </c>
      <c r="F108" s="50">
        <v>33182.904167772766</v>
      </c>
      <c r="G108" s="50">
        <v>0</v>
      </c>
      <c r="H108" s="50">
        <v>0</v>
      </c>
      <c r="I108" s="50">
        <v>0</v>
      </c>
      <c r="J108" s="50">
        <v>0</v>
      </c>
      <c r="K108" s="45">
        <f t="shared" si="1"/>
        <v>33182.904167772766</v>
      </c>
      <c r="L108" s="50">
        <v>0</v>
      </c>
      <c r="M108" s="50">
        <v>0</v>
      </c>
      <c r="N108" s="50">
        <v>464560.65834881872</v>
      </c>
      <c r="O108" s="50">
        <v>0</v>
      </c>
      <c r="P108" s="50">
        <v>0</v>
      </c>
      <c r="Q108" s="50">
        <v>0</v>
      </c>
      <c r="R108" s="50">
        <v>0</v>
      </c>
      <c r="S108" s="45">
        <f t="shared" si="3"/>
        <v>464560.65834881872</v>
      </c>
      <c r="T108" s="50">
        <v>0</v>
      </c>
      <c r="U108" s="50">
        <v>0</v>
      </c>
      <c r="V108" s="50">
        <v>597292.27501990972</v>
      </c>
      <c r="W108" s="50">
        <v>0</v>
      </c>
      <c r="X108" s="50">
        <v>0</v>
      </c>
      <c r="Y108" s="50">
        <v>0</v>
      </c>
      <c r="Z108" s="50">
        <v>0</v>
      </c>
      <c r="AA108" s="45">
        <f t="shared" si="5"/>
        <v>597292.27501990972</v>
      </c>
      <c r="AB108" s="50">
        <v>265463.23334218212</v>
      </c>
      <c r="AC108" s="50">
        <v>0</v>
      </c>
      <c r="AD108" s="50">
        <v>132731.61667109106</v>
      </c>
      <c r="AE108" s="50">
        <v>1061852.9333687285</v>
      </c>
      <c r="AF108" s="50">
        <v>0</v>
      </c>
      <c r="AG108" s="50">
        <v>0</v>
      </c>
      <c r="AH108" s="50">
        <v>0</v>
      </c>
      <c r="AI108" s="45">
        <f t="shared" si="7"/>
        <v>1460047.7833820018</v>
      </c>
      <c r="AJ108" s="50">
        <v>199097.42500663659</v>
      </c>
      <c r="AK108" s="50">
        <v>0</v>
      </c>
      <c r="AL108" s="50">
        <v>66365.808335545531</v>
      </c>
      <c r="AM108" s="50">
        <v>398194.85001327319</v>
      </c>
      <c r="AN108" s="50">
        <v>0</v>
      </c>
      <c r="AO108" s="50">
        <v>0</v>
      </c>
      <c r="AP108" s="50">
        <v>0</v>
      </c>
      <c r="AQ108" s="45">
        <f t="shared" si="9"/>
        <v>663658.08335545531</v>
      </c>
      <c r="AR108" s="50">
        <v>199097.42500663659</v>
      </c>
      <c r="AS108" s="50">
        <v>0</v>
      </c>
      <c r="AT108" s="50">
        <v>99548.712503318297</v>
      </c>
      <c r="AU108" s="50">
        <v>464560.65834881872</v>
      </c>
      <c r="AV108" s="50">
        <v>0</v>
      </c>
      <c r="AW108" s="50">
        <v>0</v>
      </c>
      <c r="AX108" s="50">
        <v>0</v>
      </c>
      <c r="AY108" s="45">
        <f t="shared" si="11"/>
        <v>763206.79585877364</v>
      </c>
      <c r="AZ108" s="71">
        <f t="shared" si="12"/>
        <v>3981948.5001327321</v>
      </c>
      <c r="BA108" s="68"/>
    </row>
    <row r="109" spans="1:53" ht="26.25" customHeight="1">
      <c r="A109" s="11" t="s">
        <v>318</v>
      </c>
      <c r="B109" s="12" t="s">
        <v>319</v>
      </c>
      <c r="C109" s="12" t="s">
        <v>200</v>
      </c>
      <c r="D109" s="50">
        <v>1010803.8346164057</v>
      </c>
      <c r="E109" s="50">
        <v>0</v>
      </c>
      <c r="F109" s="50">
        <v>238916.91000796392</v>
      </c>
      <c r="G109" s="50">
        <v>0</v>
      </c>
      <c r="H109" s="50">
        <v>0</v>
      </c>
      <c r="I109" s="50">
        <v>0</v>
      </c>
      <c r="J109" s="50">
        <v>0</v>
      </c>
      <c r="K109" s="45">
        <f t="shared" si="1"/>
        <v>1249720.7446243695</v>
      </c>
      <c r="L109" s="50">
        <v>1327316.1667109106</v>
      </c>
      <c r="M109" s="50">
        <v>0</v>
      </c>
      <c r="N109" s="50">
        <v>238916.91000796392</v>
      </c>
      <c r="O109" s="50">
        <v>0</v>
      </c>
      <c r="P109" s="50">
        <v>0</v>
      </c>
      <c r="Q109" s="50">
        <v>0</v>
      </c>
      <c r="R109" s="50">
        <v>0</v>
      </c>
      <c r="S109" s="45">
        <f t="shared" si="3"/>
        <v>1566233.0767188745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45">
        <f t="shared" si="5"/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45">
        <f t="shared" si="7"/>
        <v>0</v>
      </c>
      <c r="AJ109" s="50">
        <v>0</v>
      </c>
      <c r="AK109" s="50">
        <v>0</v>
      </c>
      <c r="AL109" s="50">
        <v>0</v>
      </c>
      <c r="AM109" s="50">
        <v>0</v>
      </c>
      <c r="AN109" s="50">
        <v>0</v>
      </c>
      <c r="AO109" s="50">
        <v>0</v>
      </c>
      <c r="AP109" s="50">
        <v>0</v>
      </c>
      <c r="AQ109" s="45">
        <f t="shared" si="9"/>
        <v>0</v>
      </c>
      <c r="AR109" s="50">
        <v>0</v>
      </c>
      <c r="AS109" s="50">
        <v>0</v>
      </c>
      <c r="AT109" s="50">
        <v>0</v>
      </c>
      <c r="AU109" s="50">
        <v>0</v>
      </c>
      <c r="AV109" s="50">
        <v>0</v>
      </c>
      <c r="AW109" s="50">
        <v>0</v>
      </c>
      <c r="AX109" s="50">
        <v>0</v>
      </c>
      <c r="AY109" s="45">
        <f t="shared" si="11"/>
        <v>0</v>
      </c>
      <c r="AZ109" s="71">
        <f t="shared" si="12"/>
        <v>2815953.8213432441</v>
      </c>
      <c r="BA109" s="68"/>
    </row>
    <row r="110" spans="1:53" ht="26.25" customHeight="1">
      <c r="A110" s="11" t="s">
        <v>320</v>
      </c>
      <c r="B110" s="12" t="s">
        <v>321</v>
      </c>
      <c r="C110" s="12" t="s">
        <v>50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45">
        <f t="shared" si="1"/>
        <v>0</v>
      </c>
      <c r="L110" s="50">
        <v>0</v>
      </c>
      <c r="M110" s="50">
        <v>39819.485001327317</v>
      </c>
      <c r="N110" s="50">
        <v>92912.131669763738</v>
      </c>
      <c r="O110" s="50">
        <v>0</v>
      </c>
      <c r="P110" s="50">
        <v>0</v>
      </c>
      <c r="Q110" s="50">
        <v>0</v>
      </c>
      <c r="R110" s="50">
        <v>0</v>
      </c>
      <c r="S110" s="45">
        <f t="shared" si="3"/>
        <v>132731.61667109106</v>
      </c>
      <c r="T110" s="50">
        <v>0</v>
      </c>
      <c r="U110" s="50">
        <v>39819.485001327317</v>
      </c>
      <c r="V110" s="50">
        <v>106185.29333687284</v>
      </c>
      <c r="W110" s="50">
        <v>0</v>
      </c>
      <c r="X110" s="50">
        <v>0</v>
      </c>
      <c r="Y110" s="50">
        <v>0</v>
      </c>
      <c r="Z110" s="50">
        <v>0</v>
      </c>
      <c r="AA110" s="45">
        <f t="shared" si="5"/>
        <v>146004.77833820015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45">
        <f t="shared" si="7"/>
        <v>0</v>
      </c>
      <c r="AJ110" s="50">
        <v>0</v>
      </c>
      <c r="AK110" s="50">
        <v>0</v>
      </c>
      <c r="AL110" s="50">
        <v>0</v>
      </c>
      <c r="AM110" s="50">
        <v>0</v>
      </c>
      <c r="AN110" s="50">
        <v>0</v>
      </c>
      <c r="AO110" s="50">
        <v>0</v>
      </c>
      <c r="AP110" s="50">
        <v>0</v>
      </c>
      <c r="AQ110" s="45">
        <f t="shared" si="9"/>
        <v>0</v>
      </c>
      <c r="AR110" s="50">
        <v>0</v>
      </c>
      <c r="AS110" s="50">
        <v>0</v>
      </c>
      <c r="AT110" s="50">
        <v>0</v>
      </c>
      <c r="AU110" s="50">
        <v>0</v>
      </c>
      <c r="AV110" s="50">
        <v>0</v>
      </c>
      <c r="AW110" s="50">
        <v>0</v>
      </c>
      <c r="AX110" s="50">
        <v>0</v>
      </c>
      <c r="AY110" s="45">
        <f t="shared" si="11"/>
        <v>0</v>
      </c>
      <c r="AZ110" s="71">
        <f t="shared" si="12"/>
        <v>278736.39500929124</v>
      </c>
      <c r="BA110" s="68"/>
    </row>
    <row r="111" spans="1:53" ht="26.25" customHeight="1">
      <c r="A111" s="11" t="s">
        <v>322</v>
      </c>
      <c r="B111" s="12" t="s">
        <v>323</v>
      </c>
      <c r="C111" s="12" t="s">
        <v>55</v>
      </c>
      <c r="D111" s="50">
        <v>4123307.6718874439</v>
      </c>
      <c r="E111" s="50">
        <v>0</v>
      </c>
      <c r="F111" s="50">
        <v>1001194.5845500398</v>
      </c>
      <c r="G111" s="50">
        <v>25274555.216352537</v>
      </c>
      <c r="H111" s="50">
        <v>0</v>
      </c>
      <c r="I111" s="50">
        <v>4123307.6718874439</v>
      </c>
      <c r="J111" s="50">
        <v>0</v>
      </c>
      <c r="K111" s="45">
        <f t="shared" si="1"/>
        <v>34522365.144677468</v>
      </c>
      <c r="L111" s="50">
        <v>1435094.2394478365</v>
      </c>
      <c r="M111" s="50">
        <v>0</v>
      </c>
      <c r="N111" s="50">
        <v>650915.84815503052</v>
      </c>
      <c r="O111" s="50">
        <v>8796522.4316432178</v>
      </c>
      <c r="P111" s="50">
        <v>0</v>
      </c>
      <c r="Q111" s="50">
        <v>1435094.2394478365</v>
      </c>
      <c r="R111" s="50">
        <v>0</v>
      </c>
      <c r="S111" s="45">
        <f t="shared" si="3"/>
        <v>12317626.75869392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45">
        <f t="shared" si="5"/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45">
        <f t="shared" si="7"/>
        <v>0</v>
      </c>
      <c r="AJ111" s="50">
        <v>0</v>
      </c>
      <c r="AK111" s="50">
        <v>0</v>
      </c>
      <c r="AL111" s="50">
        <v>0</v>
      </c>
      <c r="AM111" s="50">
        <v>0</v>
      </c>
      <c r="AN111" s="50">
        <v>0</v>
      </c>
      <c r="AO111" s="50">
        <v>0</v>
      </c>
      <c r="AP111" s="50">
        <v>0</v>
      </c>
      <c r="AQ111" s="45">
        <f t="shared" si="9"/>
        <v>0</v>
      </c>
      <c r="AR111" s="50">
        <v>0</v>
      </c>
      <c r="AS111" s="50">
        <v>0</v>
      </c>
      <c r="AT111" s="50">
        <v>0</v>
      </c>
      <c r="AU111" s="50">
        <v>0</v>
      </c>
      <c r="AV111" s="50">
        <v>0</v>
      </c>
      <c r="AW111" s="50">
        <v>0</v>
      </c>
      <c r="AX111" s="50">
        <v>0</v>
      </c>
      <c r="AY111" s="45">
        <f t="shared" si="11"/>
        <v>0</v>
      </c>
      <c r="AZ111" s="71">
        <f t="shared" si="12"/>
        <v>46839991.903371386</v>
      </c>
      <c r="BA111" s="68"/>
    </row>
    <row r="112" spans="1:53" ht="26.25" customHeight="1">
      <c r="A112" s="11" t="s">
        <v>324</v>
      </c>
      <c r="B112" s="12" t="s">
        <v>325</v>
      </c>
      <c r="C112" s="12" t="s">
        <v>55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45">
        <f t="shared" si="1"/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45">
        <f t="shared" si="3"/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45">
        <f t="shared" si="5"/>
        <v>0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50">
        <v>0</v>
      </c>
      <c r="AI112" s="45">
        <f t="shared" si="7"/>
        <v>0</v>
      </c>
      <c r="AJ112" s="50">
        <v>0</v>
      </c>
      <c r="AK112" s="50">
        <v>0</v>
      </c>
      <c r="AL112" s="50">
        <v>13273.161667109105</v>
      </c>
      <c r="AM112" s="50">
        <v>13273.161667109105</v>
      </c>
      <c r="AN112" s="50">
        <v>0</v>
      </c>
      <c r="AO112" s="50">
        <v>0</v>
      </c>
      <c r="AP112" s="50">
        <v>0</v>
      </c>
      <c r="AQ112" s="45">
        <f t="shared" si="9"/>
        <v>26546.32333421821</v>
      </c>
      <c r="AR112" s="50">
        <v>0</v>
      </c>
      <c r="AS112" s="50">
        <v>0</v>
      </c>
      <c r="AT112" s="50">
        <v>13273.161667109105</v>
      </c>
      <c r="AU112" s="50">
        <v>13273.161667109105</v>
      </c>
      <c r="AV112" s="50">
        <v>0</v>
      </c>
      <c r="AW112" s="50">
        <v>0</v>
      </c>
      <c r="AX112" s="50">
        <v>0</v>
      </c>
      <c r="AY112" s="45">
        <f t="shared" si="11"/>
        <v>26546.32333421821</v>
      </c>
      <c r="AZ112" s="71">
        <f t="shared" si="12"/>
        <v>53092.64666843642</v>
      </c>
      <c r="BA112" s="68"/>
    </row>
    <row r="113" spans="1:53" ht="26.25" customHeight="1">
      <c r="A113" s="11" t="s">
        <v>326</v>
      </c>
      <c r="B113" s="12" t="s">
        <v>327</v>
      </c>
      <c r="C113" s="12" t="s">
        <v>55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45">
        <f t="shared" si="1"/>
        <v>0</v>
      </c>
      <c r="L113" s="50">
        <v>0</v>
      </c>
      <c r="M113" s="50">
        <v>0</v>
      </c>
      <c r="N113" s="50">
        <v>6636.5808335545526</v>
      </c>
      <c r="O113" s="50">
        <v>26546.32333421821</v>
      </c>
      <c r="P113" s="50">
        <v>0</v>
      </c>
      <c r="Q113" s="50">
        <v>0</v>
      </c>
      <c r="R113" s="50">
        <v>0</v>
      </c>
      <c r="S113" s="45">
        <f t="shared" si="3"/>
        <v>33182.904167772766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45">
        <f t="shared" si="5"/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45">
        <f t="shared" si="7"/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45">
        <f t="shared" si="9"/>
        <v>0</v>
      </c>
      <c r="AR113" s="50">
        <v>0</v>
      </c>
      <c r="AS113" s="50">
        <v>0</v>
      </c>
      <c r="AT113" s="50">
        <v>0</v>
      </c>
      <c r="AU113" s="50">
        <v>0</v>
      </c>
      <c r="AV113" s="50">
        <v>0</v>
      </c>
      <c r="AW113" s="50">
        <v>0</v>
      </c>
      <c r="AX113" s="50">
        <v>0</v>
      </c>
      <c r="AY113" s="45">
        <f t="shared" si="11"/>
        <v>0</v>
      </c>
      <c r="AZ113" s="71">
        <f t="shared" si="12"/>
        <v>33182.904167772766</v>
      </c>
      <c r="BA113" s="68"/>
    </row>
    <row r="114" spans="1:53" ht="26.25" customHeight="1">
      <c r="A114" s="11" t="s">
        <v>328</v>
      </c>
      <c r="B114" s="12" t="s">
        <v>329</v>
      </c>
      <c r="C114" s="12" t="s">
        <v>330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45">
        <f t="shared" si="1"/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45">
        <f t="shared" si="3"/>
        <v>0</v>
      </c>
      <c r="T114" s="50">
        <v>0</v>
      </c>
      <c r="U114" s="50">
        <v>0</v>
      </c>
      <c r="V114" s="50">
        <v>13273.161667109105</v>
      </c>
      <c r="W114" s="50">
        <v>0</v>
      </c>
      <c r="X114" s="50">
        <v>0</v>
      </c>
      <c r="Y114" s="50">
        <v>119458.45500398196</v>
      </c>
      <c r="Z114" s="50">
        <v>0</v>
      </c>
      <c r="AA114" s="45">
        <f t="shared" si="5"/>
        <v>132731.61667109106</v>
      </c>
      <c r="AB114" s="50">
        <v>0</v>
      </c>
      <c r="AC114" s="50">
        <v>0</v>
      </c>
      <c r="AD114" s="50">
        <v>6636.5808335545526</v>
      </c>
      <c r="AE114" s="50">
        <v>0</v>
      </c>
      <c r="AF114" s="50">
        <v>0</v>
      </c>
      <c r="AG114" s="50">
        <v>59729.227501990979</v>
      </c>
      <c r="AH114" s="50">
        <v>0</v>
      </c>
      <c r="AI114" s="45">
        <f t="shared" si="7"/>
        <v>66365.808335545531</v>
      </c>
      <c r="AJ114" s="50">
        <v>0</v>
      </c>
      <c r="AK114" s="50">
        <v>0</v>
      </c>
      <c r="AL114" s="50">
        <v>6636.5808335545526</v>
      </c>
      <c r="AM114" s="50">
        <v>0</v>
      </c>
      <c r="AN114" s="50">
        <v>0</v>
      </c>
      <c r="AO114" s="50">
        <v>59729.227501990979</v>
      </c>
      <c r="AP114" s="50">
        <v>0</v>
      </c>
      <c r="AQ114" s="45">
        <f t="shared" si="9"/>
        <v>66365.808335545531</v>
      </c>
      <c r="AR114" s="50">
        <v>0</v>
      </c>
      <c r="AS114" s="50">
        <v>0</v>
      </c>
      <c r="AT114" s="50">
        <v>6636.5808335545526</v>
      </c>
      <c r="AU114" s="50">
        <v>0</v>
      </c>
      <c r="AV114" s="50">
        <v>0</v>
      </c>
      <c r="AW114" s="50">
        <v>59729.227501990979</v>
      </c>
      <c r="AX114" s="50">
        <v>0</v>
      </c>
      <c r="AY114" s="45">
        <f t="shared" si="11"/>
        <v>66365.808335545531</v>
      </c>
      <c r="AZ114" s="71">
        <f t="shared" si="12"/>
        <v>331829.04167772766</v>
      </c>
      <c r="BA114" s="68"/>
    </row>
    <row r="115" spans="1:53" ht="26.25" customHeight="1">
      <c r="A115" s="11" t="s">
        <v>331</v>
      </c>
      <c r="B115" s="14" t="s">
        <v>332</v>
      </c>
      <c r="C115" s="12" t="s">
        <v>55</v>
      </c>
      <c r="D115" s="50">
        <v>0</v>
      </c>
      <c r="E115" s="50">
        <v>0</v>
      </c>
      <c r="F115" s="50">
        <v>57505.972922750203</v>
      </c>
      <c r="G115" s="50">
        <v>0</v>
      </c>
      <c r="H115" s="50">
        <v>0</v>
      </c>
      <c r="I115" s="50">
        <v>0</v>
      </c>
      <c r="J115" s="50">
        <v>0</v>
      </c>
      <c r="K115" s="45">
        <f t="shared" si="1"/>
        <v>57505.972922750203</v>
      </c>
      <c r="L115" s="50">
        <v>0</v>
      </c>
      <c r="M115" s="50">
        <v>0</v>
      </c>
      <c r="N115" s="50">
        <v>13837.271037961244</v>
      </c>
      <c r="O115" s="50">
        <v>0</v>
      </c>
      <c r="P115" s="50">
        <v>0</v>
      </c>
      <c r="Q115" s="50">
        <v>0</v>
      </c>
      <c r="R115" s="50">
        <v>0</v>
      </c>
      <c r="S115" s="45">
        <f t="shared" si="3"/>
        <v>13837.271037961244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45">
        <f t="shared" si="5"/>
        <v>0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45">
        <f t="shared" si="7"/>
        <v>0</v>
      </c>
      <c r="AJ115" s="50">
        <v>0</v>
      </c>
      <c r="AK115" s="50">
        <v>0</v>
      </c>
      <c r="AL115" s="50">
        <v>0</v>
      </c>
      <c r="AM115" s="50">
        <v>0</v>
      </c>
      <c r="AN115" s="50">
        <v>0</v>
      </c>
      <c r="AO115" s="50">
        <v>0</v>
      </c>
      <c r="AP115" s="50">
        <v>0</v>
      </c>
      <c r="AQ115" s="45">
        <f t="shared" si="9"/>
        <v>0</v>
      </c>
      <c r="AR115" s="50">
        <v>0</v>
      </c>
      <c r="AS115" s="50">
        <v>0</v>
      </c>
      <c r="AT115" s="50">
        <v>0</v>
      </c>
      <c r="AU115" s="50">
        <v>0</v>
      </c>
      <c r="AV115" s="50">
        <v>0</v>
      </c>
      <c r="AW115" s="50">
        <v>0</v>
      </c>
      <c r="AX115" s="50">
        <v>0</v>
      </c>
      <c r="AY115" s="45">
        <f t="shared" si="11"/>
        <v>0</v>
      </c>
      <c r="AZ115" s="71">
        <f t="shared" si="12"/>
        <v>71343.24396071145</v>
      </c>
      <c r="BA115" s="68"/>
    </row>
    <row r="116" spans="1:53" ht="26.25" customHeight="1">
      <c r="A116" s="11" t="s">
        <v>333</v>
      </c>
      <c r="B116" s="12" t="s">
        <v>334</v>
      </c>
      <c r="C116" s="12" t="s">
        <v>55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45">
        <f t="shared" si="1"/>
        <v>0</v>
      </c>
      <c r="L116" s="50">
        <v>0</v>
      </c>
      <c r="M116" s="50">
        <v>0</v>
      </c>
      <c r="N116" s="50">
        <v>23626.227767454209</v>
      </c>
      <c r="O116" s="50">
        <v>26546.32333421821</v>
      </c>
      <c r="P116" s="50">
        <v>0</v>
      </c>
      <c r="Q116" s="50">
        <v>0</v>
      </c>
      <c r="R116" s="50">
        <v>67958.587735598616</v>
      </c>
      <c r="S116" s="45">
        <f t="shared" si="3"/>
        <v>118131.13883727104</v>
      </c>
      <c r="T116" s="50">
        <v>0</v>
      </c>
      <c r="U116" s="50">
        <v>0</v>
      </c>
      <c r="V116" s="50">
        <v>0</v>
      </c>
      <c r="W116" s="50">
        <v>132731.61667109106</v>
      </c>
      <c r="X116" s="50">
        <v>0</v>
      </c>
      <c r="Y116" s="50">
        <v>0</v>
      </c>
      <c r="Z116" s="50">
        <v>0</v>
      </c>
      <c r="AA116" s="45">
        <f t="shared" si="5"/>
        <v>132731.61667109106</v>
      </c>
      <c r="AB116" s="50">
        <v>0</v>
      </c>
      <c r="AC116" s="50">
        <v>0</v>
      </c>
      <c r="AD116" s="50">
        <v>6636.5808335545526</v>
      </c>
      <c r="AE116" s="50">
        <v>159277.94000530927</v>
      </c>
      <c r="AF116" s="50">
        <v>0</v>
      </c>
      <c r="AG116" s="50">
        <v>0</v>
      </c>
      <c r="AH116" s="50">
        <v>0</v>
      </c>
      <c r="AI116" s="45">
        <f t="shared" si="7"/>
        <v>165914.52083886383</v>
      </c>
      <c r="AJ116" s="50">
        <v>0</v>
      </c>
      <c r="AK116" s="50">
        <v>0</v>
      </c>
      <c r="AL116" s="50">
        <v>6636.5808335545526</v>
      </c>
      <c r="AM116" s="50">
        <v>159277.94000530927</v>
      </c>
      <c r="AN116" s="50">
        <v>0</v>
      </c>
      <c r="AO116" s="50">
        <v>0</v>
      </c>
      <c r="AP116" s="50">
        <v>0</v>
      </c>
      <c r="AQ116" s="45">
        <f t="shared" si="9"/>
        <v>165914.52083886383</v>
      </c>
      <c r="AR116" s="50">
        <v>0</v>
      </c>
      <c r="AS116" s="50">
        <v>0</v>
      </c>
      <c r="AT116" s="50">
        <v>6636.5808335545526</v>
      </c>
      <c r="AU116" s="50">
        <v>159277.94000530927</v>
      </c>
      <c r="AV116" s="50">
        <v>0</v>
      </c>
      <c r="AW116" s="50">
        <v>0</v>
      </c>
      <c r="AX116" s="50">
        <v>0</v>
      </c>
      <c r="AY116" s="45">
        <f t="shared" si="11"/>
        <v>165914.52083886383</v>
      </c>
      <c r="AZ116" s="71">
        <f t="shared" si="12"/>
        <v>748606.31802495348</v>
      </c>
      <c r="BA116" s="68"/>
    </row>
    <row r="117" spans="1:53" ht="26.25" customHeight="1">
      <c r="A117" s="12" t="s">
        <v>335</v>
      </c>
      <c r="B117" s="12" t="s">
        <v>336</v>
      </c>
      <c r="C117" s="11" t="s">
        <v>55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45">
        <f t="shared" si="1"/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45">
        <f t="shared" si="3"/>
        <v>0</v>
      </c>
      <c r="T117" s="50">
        <v>13273.161667109105</v>
      </c>
      <c r="U117" s="50">
        <v>6636.5808335545526</v>
      </c>
      <c r="V117" s="50">
        <v>6636.5808335545526</v>
      </c>
      <c r="W117" s="50">
        <v>53092.64666843642</v>
      </c>
      <c r="X117" s="50">
        <v>0</v>
      </c>
      <c r="Y117" s="50">
        <v>0</v>
      </c>
      <c r="Z117" s="50">
        <v>0</v>
      </c>
      <c r="AA117" s="45">
        <f t="shared" si="5"/>
        <v>79638.970002654634</v>
      </c>
      <c r="AB117" s="50">
        <v>13273.161667109105</v>
      </c>
      <c r="AC117" s="50">
        <v>6636.5808335545526</v>
      </c>
      <c r="AD117" s="50">
        <v>6636.5808335545526</v>
      </c>
      <c r="AE117" s="50">
        <v>53092.64666843642</v>
      </c>
      <c r="AF117" s="50">
        <v>0</v>
      </c>
      <c r="AG117" s="50">
        <v>0</v>
      </c>
      <c r="AH117" s="50">
        <v>0</v>
      </c>
      <c r="AI117" s="45">
        <f t="shared" si="7"/>
        <v>79638.970002654634</v>
      </c>
      <c r="AJ117" s="50">
        <v>13273.161667109105</v>
      </c>
      <c r="AK117" s="50">
        <v>6636.5808335545526</v>
      </c>
      <c r="AL117" s="50">
        <v>6636.5808335545526</v>
      </c>
      <c r="AM117" s="50">
        <v>53092.64666843642</v>
      </c>
      <c r="AN117" s="50">
        <v>0</v>
      </c>
      <c r="AO117" s="50">
        <v>0</v>
      </c>
      <c r="AP117" s="50">
        <v>0</v>
      </c>
      <c r="AQ117" s="45">
        <f t="shared" si="9"/>
        <v>79638.970002654634</v>
      </c>
      <c r="AR117" s="50">
        <v>13273.161667109105</v>
      </c>
      <c r="AS117" s="50">
        <v>6636.5808335545526</v>
      </c>
      <c r="AT117" s="50">
        <v>6636.5808335545526</v>
      </c>
      <c r="AU117" s="50">
        <v>53092.64666843642</v>
      </c>
      <c r="AV117" s="50">
        <v>0</v>
      </c>
      <c r="AW117" s="50">
        <v>0</v>
      </c>
      <c r="AX117" s="50">
        <v>0</v>
      </c>
      <c r="AY117" s="45">
        <f t="shared" si="11"/>
        <v>79638.970002654634</v>
      </c>
      <c r="AZ117" s="71">
        <f t="shared" si="12"/>
        <v>318555.88001061854</v>
      </c>
      <c r="BA117" s="68"/>
    </row>
    <row r="118" spans="1:53" ht="26.25" customHeight="1">
      <c r="A118" s="12" t="s">
        <v>337</v>
      </c>
      <c r="B118" s="12" t="s">
        <v>338</v>
      </c>
      <c r="C118" s="12" t="s">
        <v>39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45">
        <f t="shared" si="1"/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45">
        <f t="shared" si="3"/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45">
        <f t="shared" si="5"/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45">
        <f t="shared" si="7"/>
        <v>0</v>
      </c>
      <c r="AJ118" s="50">
        <v>0</v>
      </c>
      <c r="AK118" s="50">
        <v>0</v>
      </c>
      <c r="AL118" s="50">
        <v>0</v>
      </c>
      <c r="AM118" s="50">
        <v>0</v>
      </c>
      <c r="AN118" s="50">
        <v>0</v>
      </c>
      <c r="AO118" s="50">
        <v>0</v>
      </c>
      <c r="AP118" s="50">
        <v>0</v>
      </c>
      <c r="AQ118" s="45">
        <f t="shared" si="9"/>
        <v>0</v>
      </c>
      <c r="AR118" s="50">
        <v>53092.64666843642</v>
      </c>
      <c r="AS118" s="50">
        <v>26546.32333421821</v>
      </c>
      <c r="AT118" s="50">
        <v>185824.26333952748</v>
      </c>
      <c r="AU118" s="50">
        <v>530926.46668436425</v>
      </c>
      <c r="AV118" s="50">
        <v>0</v>
      </c>
      <c r="AW118" s="50">
        <v>0</v>
      </c>
      <c r="AX118" s="50">
        <v>0</v>
      </c>
      <c r="AY118" s="45">
        <f t="shared" si="11"/>
        <v>796389.70002654637</v>
      </c>
      <c r="AZ118" s="71">
        <f t="shared" si="12"/>
        <v>796389.70002654637</v>
      </c>
      <c r="BA118" s="68"/>
    </row>
    <row r="119" spans="1:53" ht="26.25" customHeight="1">
      <c r="A119" s="43" t="s">
        <v>339</v>
      </c>
      <c r="B119" s="43" t="s">
        <v>340</v>
      </c>
      <c r="C119" s="43" t="s">
        <v>18</v>
      </c>
      <c r="D119" s="44">
        <f t="shared" ref="D119:J119" si="109">SUM(D120+D128)</f>
        <v>0</v>
      </c>
      <c r="E119" s="44">
        <f t="shared" si="109"/>
        <v>0</v>
      </c>
      <c r="F119" s="44">
        <f t="shared" si="109"/>
        <v>117334.74913724449</v>
      </c>
      <c r="G119" s="44">
        <f t="shared" si="109"/>
        <v>50003.318290416777</v>
      </c>
      <c r="H119" s="44">
        <f t="shared" si="109"/>
        <v>0</v>
      </c>
      <c r="I119" s="44">
        <f t="shared" si="109"/>
        <v>0</v>
      </c>
      <c r="J119" s="44">
        <f t="shared" si="109"/>
        <v>0</v>
      </c>
      <c r="K119" s="45">
        <f t="shared" si="1"/>
        <v>167338.06742766127</v>
      </c>
      <c r="L119" s="44">
        <f t="shared" ref="L119:R119" si="110">SUM(L120+L128)</f>
        <v>0</v>
      </c>
      <c r="M119" s="44">
        <f t="shared" si="110"/>
        <v>0</v>
      </c>
      <c r="N119" s="44">
        <f t="shared" si="110"/>
        <v>119458.45500398196</v>
      </c>
      <c r="O119" s="44">
        <f t="shared" si="110"/>
        <v>26546.32333421821</v>
      </c>
      <c r="P119" s="44">
        <f t="shared" si="110"/>
        <v>0</v>
      </c>
      <c r="Q119" s="44">
        <f t="shared" si="110"/>
        <v>0</v>
      </c>
      <c r="R119" s="44">
        <f t="shared" si="110"/>
        <v>0</v>
      </c>
      <c r="S119" s="45">
        <f t="shared" si="3"/>
        <v>146004.77833820018</v>
      </c>
      <c r="T119" s="44">
        <f t="shared" ref="T119:Z119" si="111">SUM(T120+T128)</f>
        <v>42474.117334749135</v>
      </c>
      <c r="U119" s="44">
        <f t="shared" si="111"/>
        <v>0</v>
      </c>
      <c r="V119" s="44">
        <f t="shared" si="111"/>
        <v>517507.16750730021</v>
      </c>
      <c r="W119" s="44">
        <f t="shared" si="111"/>
        <v>978509.55667640036</v>
      </c>
      <c r="X119" s="44">
        <f t="shared" si="111"/>
        <v>0</v>
      </c>
      <c r="Y119" s="44">
        <f t="shared" si="111"/>
        <v>0</v>
      </c>
      <c r="Z119" s="44">
        <f t="shared" si="111"/>
        <v>39819.485001327317</v>
      </c>
      <c r="AA119" s="45">
        <f t="shared" si="5"/>
        <v>1578310.3265197768</v>
      </c>
      <c r="AB119" s="44">
        <f t="shared" ref="AB119:AH119" si="112">SUM(AB120+AB128)</f>
        <v>39819.485001327317</v>
      </c>
      <c r="AC119" s="44">
        <f t="shared" si="112"/>
        <v>26546.32333421821</v>
      </c>
      <c r="AD119" s="44">
        <f t="shared" si="112"/>
        <v>1255550.2025086277</v>
      </c>
      <c r="AE119" s="44">
        <f t="shared" si="112"/>
        <v>4736012.2516697636</v>
      </c>
      <c r="AF119" s="44">
        <f t="shared" si="112"/>
        <v>3956600.12</v>
      </c>
      <c r="AG119" s="44">
        <f t="shared" si="112"/>
        <v>0</v>
      </c>
      <c r="AH119" s="44">
        <f t="shared" si="112"/>
        <v>0</v>
      </c>
      <c r="AI119" s="45">
        <f t="shared" si="7"/>
        <v>6057928.2625139365</v>
      </c>
      <c r="AJ119" s="44">
        <f t="shared" ref="AJ119:AP119" si="113">SUM(AJ120+AJ128)</f>
        <v>199097.42500663659</v>
      </c>
      <c r="AK119" s="44">
        <f t="shared" si="113"/>
        <v>66365.808335545531</v>
      </c>
      <c r="AL119" s="44">
        <f t="shared" si="113"/>
        <v>890684.39417308196</v>
      </c>
      <c r="AM119" s="44">
        <f t="shared" si="113"/>
        <v>4182243.8683408545</v>
      </c>
      <c r="AN119" s="44">
        <f t="shared" si="113"/>
        <v>3956600.12</v>
      </c>
      <c r="AO119" s="44">
        <f t="shared" si="113"/>
        <v>0</v>
      </c>
      <c r="AP119" s="44">
        <f t="shared" si="113"/>
        <v>0</v>
      </c>
      <c r="AQ119" s="45">
        <f t="shared" si="9"/>
        <v>5338391.4958561184</v>
      </c>
      <c r="AR119" s="44">
        <f t="shared" ref="AR119:AX119" si="114">SUM(AR120+AR128)</f>
        <v>0</v>
      </c>
      <c r="AS119" s="44">
        <f t="shared" si="114"/>
        <v>0</v>
      </c>
      <c r="AT119" s="44">
        <f t="shared" si="114"/>
        <v>857501.49000530934</v>
      </c>
      <c r="AU119" s="44">
        <f t="shared" si="114"/>
        <v>3983146.4433342181</v>
      </c>
      <c r="AV119" s="44">
        <f t="shared" si="114"/>
        <v>3956600.12</v>
      </c>
      <c r="AW119" s="44">
        <f t="shared" si="114"/>
        <v>0</v>
      </c>
      <c r="AX119" s="44">
        <f t="shared" si="114"/>
        <v>0</v>
      </c>
      <c r="AY119" s="45">
        <f t="shared" si="11"/>
        <v>4840647.9333395278</v>
      </c>
      <c r="AZ119" s="71">
        <f t="shared" si="12"/>
        <v>18128620.863995221</v>
      </c>
      <c r="BA119" s="68"/>
    </row>
    <row r="120" spans="1:53" ht="26.25" customHeight="1">
      <c r="A120" s="46" t="s">
        <v>350</v>
      </c>
      <c r="B120" s="46" t="s">
        <v>351</v>
      </c>
      <c r="C120" s="46" t="s">
        <v>18</v>
      </c>
      <c r="D120" s="45">
        <f t="shared" ref="D120:J120" si="115">SUM(D121:D127)</f>
        <v>0</v>
      </c>
      <c r="E120" s="45">
        <f t="shared" si="115"/>
        <v>0</v>
      </c>
      <c r="F120" s="45">
        <f t="shared" si="115"/>
        <v>0</v>
      </c>
      <c r="G120" s="45">
        <f t="shared" si="115"/>
        <v>0</v>
      </c>
      <c r="H120" s="45">
        <f t="shared" si="115"/>
        <v>0</v>
      </c>
      <c r="I120" s="45">
        <f t="shared" si="115"/>
        <v>0</v>
      </c>
      <c r="J120" s="45">
        <f t="shared" si="115"/>
        <v>0</v>
      </c>
      <c r="K120" s="45">
        <f t="shared" si="1"/>
        <v>0</v>
      </c>
      <c r="L120" s="45">
        <f t="shared" ref="L120:R120" si="116">SUM(L121:L127)</f>
        <v>0</v>
      </c>
      <c r="M120" s="45">
        <f t="shared" si="116"/>
        <v>0</v>
      </c>
      <c r="N120" s="45">
        <f t="shared" si="116"/>
        <v>0</v>
      </c>
      <c r="O120" s="45">
        <f t="shared" si="116"/>
        <v>0</v>
      </c>
      <c r="P120" s="45">
        <f t="shared" si="116"/>
        <v>0</v>
      </c>
      <c r="Q120" s="45">
        <f t="shared" si="116"/>
        <v>0</v>
      </c>
      <c r="R120" s="45">
        <f t="shared" si="116"/>
        <v>0</v>
      </c>
      <c r="S120" s="45">
        <f t="shared" si="3"/>
        <v>0</v>
      </c>
      <c r="T120" s="45">
        <f t="shared" ref="T120:Z120" si="117">SUM(T121:T127)</f>
        <v>42474.117334749135</v>
      </c>
      <c r="U120" s="45">
        <f t="shared" si="117"/>
        <v>0</v>
      </c>
      <c r="V120" s="45">
        <f t="shared" si="117"/>
        <v>391412.13166976371</v>
      </c>
      <c r="W120" s="45">
        <f t="shared" si="117"/>
        <v>951963.23334218212</v>
      </c>
      <c r="X120" s="45">
        <f t="shared" si="117"/>
        <v>0</v>
      </c>
      <c r="Y120" s="45">
        <f t="shared" si="117"/>
        <v>0</v>
      </c>
      <c r="Z120" s="45">
        <f t="shared" si="117"/>
        <v>39819.485001327317</v>
      </c>
      <c r="AA120" s="45">
        <f t="shared" si="5"/>
        <v>1425668.9673480222</v>
      </c>
      <c r="AB120" s="45">
        <f t="shared" ref="AB120:AH120" si="118">SUM(AB121:AB127)</f>
        <v>39819.485001327317</v>
      </c>
      <c r="AC120" s="45">
        <f t="shared" si="118"/>
        <v>26546.32333421821</v>
      </c>
      <c r="AD120" s="45">
        <f t="shared" si="118"/>
        <v>1129455.1666710912</v>
      </c>
      <c r="AE120" s="45">
        <f t="shared" si="118"/>
        <v>4709465.9283355456</v>
      </c>
      <c r="AF120" s="45">
        <f t="shared" si="118"/>
        <v>3956600.12</v>
      </c>
      <c r="AG120" s="45">
        <f t="shared" si="118"/>
        <v>0</v>
      </c>
      <c r="AH120" s="45">
        <f t="shared" si="118"/>
        <v>0</v>
      </c>
      <c r="AI120" s="45">
        <f t="shared" si="7"/>
        <v>5905286.9033421818</v>
      </c>
      <c r="AJ120" s="45">
        <f t="shared" ref="AJ120:AP120" si="119">SUM(AJ121:AJ127)</f>
        <v>199097.42500663659</v>
      </c>
      <c r="AK120" s="45">
        <f t="shared" si="119"/>
        <v>66365.808335545531</v>
      </c>
      <c r="AL120" s="45">
        <f t="shared" si="119"/>
        <v>764589.35833554552</v>
      </c>
      <c r="AM120" s="45">
        <f t="shared" si="119"/>
        <v>4155697.5450066365</v>
      </c>
      <c r="AN120" s="45">
        <f t="shared" si="119"/>
        <v>3956600.12</v>
      </c>
      <c r="AO120" s="45">
        <f t="shared" si="119"/>
        <v>0</v>
      </c>
      <c r="AP120" s="45">
        <f t="shared" si="119"/>
        <v>0</v>
      </c>
      <c r="AQ120" s="45">
        <f t="shared" si="9"/>
        <v>5185750.1366843637</v>
      </c>
      <c r="AR120" s="45">
        <f t="shared" ref="AR120:AX120" si="120">SUM(AR121:AR127)</f>
        <v>0</v>
      </c>
      <c r="AS120" s="45">
        <f t="shared" si="120"/>
        <v>0</v>
      </c>
      <c r="AT120" s="45">
        <f t="shared" si="120"/>
        <v>698223.55</v>
      </c>
      <c r="AU120" s="45">
        <f t="shared" si="120"/>
        <v>3956600.12</v>
      </c>
      <c r="AV120" s="45">
        <f t="shared" si="120"/>
        <v>3956600.12</v>
      </c>
      <c r="AW120" s="45">
        <f t="shared" si="120"/>
        <v>0</v>
      </c>
      <c r="AX120" s="45">
        <f t="shared" si="120"/>
        <v>0</v>
      </c>
      <c r="AY120" s="49">
        <f t="shared" si="11"/>
        <v>4654823.67</v>
      </c>
      <c r="AZ120" s="71">
        <f t="shared" si="12"/>
        <v>17171529.677374568</v>
      </c>
      <c r="BA120" s="68"/>
    </row>
    <row r="121" spans="1:53" ht="26.25" customHeight="1">
      <c r="A121" s="11" t="s">
        <v>354</v>
      </c>
      <c r="B121" s="11" t="s">
        <v>355</v>
      </c>
      <c r="C121" s="11" t="s">
        <v>55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45">
        <f t="shared" si="1"/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45">
        <f t="shared" si="3"/>
        <v>0</v>
      </c>
      <c r="T121" s="50">
        <v>0</v>
      </c>
      <c r="U121" s="50">
        <v>0</v>
      </c>
      <c r="V121" s="50">
        <v>298500</v>
      </c>
      <c r="W121" s="50">
        <v>686500</v>
      </c>
      <c r="X121" s="50">
        <v>0</v>
      </c>
      <c r="Y121" s="50">
        <v>0</v>
      </c>
      <c r="Z121" s="50">
        <v>0</v>
      </c>
      <c r="AA121" s="45">
        <f t="shared" si="5"/>
        <v>985000</v>
      </c>
      <c r="AB121" s="50">
        <v>0</v>
      </c>
      <c r="AC121" s="50">
        <v>0</v>
      </c>
      <c r="AD121" s="50">
        <v>298500</v>
      </c>
      <c r="AE121" s="50">
        <v>686500</v>
      </c>
      <c r="AF121" s="50">
        <v>0</v>
      </c>
      <c r="AG121" s="50">
        <v>0</v>
      </c>
      <c r="AH121" s="50">
        <v>0</v>
      </c>
      <c r="AI121" s="45">
        <f t="shared" si="7"/>
        <v>985000</v>
      </c>
      <c r="AJ121" s="50">
        <v>0</v>
      </c>
      <c r="AK121" s="50">
        <v>0</v>
      </c>
      <c r="AL121" s="50">
        <v>0</v>
      </c>
      <c r="AM121" s="50">
        <v>0</v>
      </c>
      <c r="AN121" s="50">
        <v>0</v>
      </c>
      <c r="AO121" s="50">
        <v>0</v>
      </c>
      <c r="AP121" s="50">
        <v>0</v>
      </c>
      <c r="AQ121" s="45">
        <f t="shared" si="9"/>
        <v>0</v>
      </c>
      <c r="AR121" s="50">
        <v>0</v>
      </c>
      <c r="AS121" s="50">
        <v>0</v>
      </c>
      <c r="AT121" s="50">
        <v>0</v>
      </c>
      <c r="AU121" s="50">
        <v>0</v>
      </c>
      <c r="AV121" s="50">
        <v>0</v>
      </c>
      <c r="AW121" s="50">
        <v>0</v>
      </c>
      <c r="AX121" s="50">
        <v>0</v>
      </c>
      <c r="AY121" s="45">
        <f t="shared" si="11"/>
        <v>0</v>
      </c>
      <c r="AZ121" s="76">
        <f t="shared" si="12"/>
        <v>1970000</v>
      </c>
      <c r="BA121" s="68"/>
    </row>
    <row r="122" spans="1:53" ht="26.25" customHeight="1">
      <c r="A122" s="11" t="s">
        <v>356</v>
      </c>
      <c r="B122" s="11" t="s">
        <v>357</v>
      </c>
      <c r="C122" s="11" t="s">
        <v>45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45">
        <f t="shared" si="1"/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45">
        <f t="shared" si="3"/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45">
        <f t="shared" si="5"/>
        <v>0</v>
      </c>
      <c r="AB122" s="50">
        <v>39819.485001327317</v>
      </c>
      <c r="AC122" s="50">
        <v>0</v>
      </c>
      <c r="AD122" s="50">
        <v>26546.32333421821</v>
      </c>
      <c r="AE122" s="50">
        <v>0</v>
      </c>
      <c r="AF122" s="50">
        <v>0</v>
      </c>
      <c r="AG122" s="50">
        <v>0</v>
      </c>
      <c r="AH122" s="50">
        <v>0</v>
      </c>
      <c r="AI122" s="45">
        <f t="shared" si="7"/>
        <v>66365.808335545531</v>
      </c>
      <c r="AJ122" s="50">
        <v>199097.42500663659</v>
      </c>
      <c r="AK122" s="50">
        <v>26546.32333421821</v>
      </c>
      <c r="AL122" s="50">
        <v>39819.485001327317</v>
      </c>
      <c r="AM122" s="50">
        <v>0</v>
      </c>
      <c r="AN122" s="50">
        <v>0</v>
      </c>
      <c r="AO122" s="50">
        <v>0</v>
      </c>
      <c r="AP122" s="50">
        <v>0</v>
      </c>
      <c r="AQ122" s="45">
        <f t="shared" si="9"/>
        <v>265463.23334218212</v>
      </c>
      <c r="AR122" s="50">
        <v>0</v>
      </c>
      <c r="AS122" s="50">
        <v>0</v>
      </c>
      <c r="AT122" s="50">
        <v>0</v>
      </c>
      <c r="AU122" s="50">
        <v>0</v>
      </c>
      <c r="AV122" s="50">
        <v>0</v>
      </c>
      <c r="AW122" s="50">
        <v>0</v>
      </c>
      <c r="AX122" s="50">
        <v>0</v>
      </c>
      <c r="AY122" s="45">
        <f t="shared" si="11"/>
        <v>0</v>
      </c>
      <c r="AZ122" s="71">
        <f t="shared" si="12"/>
        <v>331829.04167772766</v>
      </c>
      <c r="BA122" s="68"/>
    </row>
    <row r="123" spans="1:53" ht="26.25" customHeight="1">
      <c r="A123" s="69" t="s">
        <v>358</v>
      </c>
      <c r="B123" s="69" t="s">
        <v>359</v>
      </c>
      <c r="C123" s="69" t="s">
        <v>55</v>
      </c>
      <c r="D123" s="70">
        <v>0</v>
      </c>
      <c r="E123" s="70">
        <v>0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45">
        <f t="shared" si="1"/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45">
        <f t="shared" si="3"/>
        <v>0</v>
      </c>
      <c r="T123" s="70">
        <v>0</v>
      </c>
      <c r="U123" s="70">
        <v>0</v>
      </c>
      <c r="V123" s="70">
        <v>0</v>
      </c>
      <c r="W123" s="70">
        <v>0</v>
      </c>
      <c r="X123" s="70">
        <v>0</v>
      </c>
      <c r="Y123" s="70">
        <v>0</v>
      </c>
      <c r="Z123" s="70">
        <v>0</v>
      </c>
      <c r="AA123" s="45">
        <f t="shared" si="5"/>
        <v>0</v>
      </c>
      <c r="AB123" s="70">
        <v>0</v>
      </c>
      <c r="AC123" s="70">
        <v>0</v>
      </c>
      <c r="AD123" s="70">
        <v>398223.55</v>
      </c>
      <c r="AE123" s="70">
        <v>2256600.12</v>
      </c>
      <c r="AF123" s="70">
        <v>2256600.12</v>
      </c>
      <c r="AG123" s="70">
        <v>0</v>
      </c>
      <c r="AH123" s="70">
        <v>0</v>
      </c>
      <c r="AI123" s="45">
        <f t="shared" si="7"/>
        <v>2654823.67</v>
      </c>
      <c r="AJ123" s="70">
        <v>0</v>
      </c>
      <c r="AK123" s="70">
        <v>0</v>
      </c>
      <c r="AL123" s="70">
        <v>398223.55</v>
      </c>
      <c r="AM123" s="70">
        <v>2256600.12</v>
      </c>
      <c r="AN123" s="70">
        <v>2256600.12</v>
      </c>
      <c r="AO123" s="70">
        <v>0</v>
      </c>
      <c r="AP123" s="70">
        <v>0</v>
      </c>
      <c r="AQ123" s="45">
        <f t="shared" si="9"/>
        <v>2654823.67</v>
      </c>
      <c r="AR123" s="70">
        <v>0</v>
      </c>
      <c r="AS123" s="70">
        <v>0</v>
      </c>
      <c r="AT123" s="70">
        <v>398223.55</v>
      </c>
      <c r="AU123" s="70">
        <v>2256600.12</v>
      </c>
      <c r="AV123" s="70">
        <v>2256600.12</v>
      </c>
      <c r="AW123" s="70">
        <v>0</v>
      </c>
      <c r="AX123" s="70">
        <v>0</v>
      </c>
      <c r="AY123" s="45">
        <f t="shared" si="11"/>
        <v>2654823.67</v>
      </c>
      <c r="AZ123" s="71">
        <f t="shared" si="12"/>
        <v>7964471.0099999998</v>
      </c>
      <c r="BA123" s="68"/>
    </row>
    <row r="124" spans="1:53" ht="26.25" customHeight="1">
      <c r="A124" s="11" t="s">
        <v>360</v>
      </c>
      <c r="B124" s="11" t="s">
        <v>361</v>
      </c>
      <c r="C124" s="11" t="s">
        <v>45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45">
        <f t="shared" si="1"/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45">
        <f t="shared" si="3"/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45">
        <f t="shared" si="5"/>
        <v>0</v>
      </c>
      <c r="AB124" s="50">
        <v>0</v>
      </c>
      <c r="AC124" s="50">
        <v>26546.32333421821</v>
      </c>
      <c r="AD124" s="50">
        <v>39819.485001327317</v>
      </c>
      <c r="AE124" s="50">
        <v>0</v>
      </c>
      <c r="AF124" s="50">
        <v>0</v>
      </c>
      <c r="AG124" s="50">
        <v>0</v>
      </c>
      <c r="AH124" s="50">
        <v>0</v>
      </c>
      <c r="AI124" s="45">
        <f t="shared" si="7"/>
        <v>66365.808335545531</v>
      </c>
      <c r="AJ124" s="50">
        <v>0</v>
      </c>
      <c r="AK124" s="50">
        <v>39819.485001327317</v>
      </c>
      <c r="AL124" s="50">
        <v>26546.32333421821</v>
      </c>
      <c r="AM124" s="50">
        <v>199097.42500663659</v>
      </c>
      <c r="AN124" s="50">
        <v>0</v>
      </c>
      <c r="AO124" s="50">
        <v>0</v>
      </c>
      <c r="AP124" s="50">
        <v>0</v>
      </c>
      <c r="AQ124" s="45">
        <f t="shared" si="9"/>
        <v>265463.23334218212</v>
      </c>
      <c r="AR124" s="50">
        <v>0</v>
      </c>
      <c r="AS124" s="50">
        <v>0</v>
      </c>
      <c r="AT124" s="50">
        <v>0</v>
      </c>
      <c r="AU124" s="50">
        <v>0</v>
      </c>
      <c r="AV124" s="50">
        <v>0</v>
      </c>
      <c r="AW124" s="50">
        <v>0</v>
      </c>
      <c r="AX124" s="50">
        <v>0</v>
      </c>
      <c r="AY124" s="45">
        <f t="shared" si="11"/>
        <v>0</v>
      </c>
      <c r="AZ124" s="76">
        <f t="shared" si="12"/>
        <v>331829.04167772766</v>
      </c>
      <c r="BA124" s="68"/>
    </row>
    <row r="125" spans="1:53" ht="26.25" customHeight="1">
      <c r="A125" s="11" t="s">
        <v>362</v>
      </c>
      <c r="B125" s="11" t="s">
        <v>363</v>
      </c>
      <c r="C125" s="11" t="s">
        <v>45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45">
        <f t="shared" si="1"/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45">
        <f t="shared" si="3"/>
        <v>0</v>
      </c>
      <c r="T125" s="50">
        <v>0</v>
      </c>
      <c r="U125" s="50">
        <v>0</v>
      </c>
      <c r="V125" s="50">
        <v>0</v>
      </c>
      <c r="W125" s="50">
        <v>199097.42500663659</v>
      </c>
      <c r="X125" s="50">
        <v>0</v>
      </c>
      <c r="Y125" s="50">
        <v>0</v>
      </c>
      <c r="Z125" s="50">
        <v>0</v>
      </c>
      <c r="AA125" s="45">
        <f t="shared" si="5"/>
        <v>199097.42500663659</v>
      </c>
      <c r="AB125" s="50">
        <v>0</v>
      </c>
      <c r="AC125" s="50">
        <v>0</v>
      </c>
      <c r="AD125" s="50">
        <v>66365.808335545531</v>
      </c>
      <c r="AE125" s="50">
        <v>66365.808335545531</v>
      </c>
      <c r="AF125" s="50">
        <v>0</v>
      </c>
      <c r="AG125" s="50">
        <v>0</v>
      </c>
      <c r="AH125" s="50">
        <v>0</v>
      </c>
      <c r="AI125" s="45">
        <f t="shared" si="7"/>
        <v>132731.61667109106</v>
      </c>
      <c r="AJ125" s="50">
        <v>0</v>
      </c>
      <c r="AK125" s="50">
        <v>0</v>
      </c>
      <c r="AL125" s="50">
        <v>0</v>
      </c>
      <c r="AM125" s="50">
        <v>0</v>
      </c>
      <c r="AN125" s="50">
        <v>0</v>
      </c>
      <c r="AO125" s="50">
        <v>0</v>
      </c>
      <c r="AP125" s="50">
        <v>0</v>
      </c>
      <c r="AQ125" s="45">
        <f t="shared" si="9"/>
        <v>0</v>
      </c>
      <c r="AR125" s="50">
        <v>0</v>
      </c>
      <c r="AS125" s="50">
        <v>0</v>
      </c>
      <c r="AT125" s="50">
        <v>0</v>
      </c>
      <c r="AU125" s="50">
        <v>0</v>
      </c>
      <c r="AV125" s="50">
        <v>0</v>
      </c>
      <c r="AW125" s="50">
        <v>0</v>
      </c>
      <c r="AX125" s="50">
        <v>0</v>
      </c>
      <c r="AY125" s="45">
        <f t="shared" si="11"/>
        <v>0</v>
      </c>
      <c r="AZ125" s="71">
        <f t="shared" si="12"/>
        <v>331829.04167772766</v>
      </c>
      <c r="BA125" s="68"/>
    </row>
    <row r="126" spans="1:53" ht="26.25" customHeight="1">
      <c r="A126" s="11" t="s">
        <v>364</v>
      </c>
      <c r="B126" s="12" t="s">
        <v>365</v>
      </c>
      <c r="C126" s="11" t="s">
        <v>164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45">
        <f t="shared" si="1"/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45">
        <f t="shared" si="3"/>
        <v>0</v>
      </c>
      <c r="T126" s="50">
        <v>42474.117334749135</v>
      </c>
      <c r="U126" s="50">
        <v>0</v>
      </c>
      <c r="V126" s="50">
        <v>92912.131669763738</v>
      </c>
      <c r="W126" s="50">
        <v>66365.808335545531</v>
      </c>
      <c r="X126" s="50">
        <v>0</v>
      </c>
      <c r="Y126" s="50">
        <v>0</v>
      </c>
      <c r="Z126" s="50">
        <v>39819.485001327317</v>
      </c>
      <c r="AA126" s="45">
        <f t="shared" si="5"/>
        <v>241571.54234138574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45">
        <f t="shared" si="7"/>
        <v>0</v>
      </c>
      <c r="AJ126" s="50">
        <v>0</v>
      </c>
      <c r="AK126" s="50">
        <v>0</v>
      </c>
      <c r="AL126" s="50">
        <v>0</v>
      </c>
      <c r="AM126" s="50">
        <v>0</v>
      </c>
      <c r="AN126" s="50">
        <v>0</v>
      </c>
      <c r="AO126" s="50">
        <v>0</v>
      </c>
      <c r="AP126" s="50">
        <v>0</v>
      </c>
      <c r="AQ126" s="45">
        <f t="shared" si="9"/>
        <v>0</v>
      </c>
      <c r="AR126" s="50">
        <v>0</v>
      </c>
      <c r="AS126" s="50">
        <v>0</v>
      </c>
      <c r="AT126" s="50">
        <v>0</v>
      </c>
      <c r="AU126" s="50">
        <v>0</v>
      </c>
      <c r="AV126" s="50">
        <v>0</v>
      </c>
      <c r="AW126" s="50">
        <v>0</v>
      </c>
      <c r="AX126" s="50">
        <v>0</v>
      </c>
      <c r="AY126" s="45">
        <f t="shared" si="11"/>
        <v>0</v>
      </c>
      <c r="AZ126" s="71">
        <f t="shared" si="12"/>
        <v>241571.54234138574</v>
      </c>
      <c r="BA126" s="68"/>
    </row>
    <row r="127" spans="1:53" ht="26.25" customHeight="1">
      <c r="A127" s="69" t="s">
        <v>366</v>
      </c>
      <c r="B127" s="69" t="s">
        <v>367</v>
      </c>
      <c r="C127" s="69" t="s">
        <v>368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45">
        <f t="shared" si="1"/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45">
        <f t="shared" si="3"/>
        <v>0</v>
      </c>
      <c r="T127" s="70">
        <v>0</v>
      </c>
      <c r="U127" s="70">
        <v>0</v>
      </c>
      <c r="V127" s="70">
        <v>0</v>
      </c>
      <c r="W127" s="70">
        <v>0</v>
      </c>
      <c r="X127" s="70">
        <v>0</v>
      </c>
      <c r="Y127" s="70">
        <v>0</v>
      </c>
      <c r="Z127" s="70">
        <v>0</v>
      </c>
      <c r="AA127" s="45">
        <f t="shared" si="5"/>
        <v>0</v>
      </c>
      <c r="AB127" s="70">
        <v>0</v>
      </c>
      <c r="AC127" s="70">
        <v>0</v>
      </c>
      <c r="AD127" s="70">
        <v>300000</v>
      </c>
      <c r="AE127" s="70">
        <v>1700000</v>
      </c>
      <c r="AF127" s="70">
        <v>1700000</v>
      </c>
      <c r="AG127" s="70">
        <v>0</v>
      </c>
      <c r="AH127" s="70">
        <v>0</v>
      </c>
      <c r="AI127" s="45">
        <f t="shared" si="7"/>
        <v>2000000</v>
      </c>
      <c r="AJ127" s="70">
        <v>0</v>
      </c>
      <c r="AK127" s="70">
        <v>0</v>
      </c>
      <c r="AL127" s="70">
        <v>300000</v>
      </c>
      <c r="AM127" s="70">
        <v>1700000</v>
      </c>
      <c r="AN127" s="70">
        <v>1700000</v>
      </c>
      <c r="AO127" s="70">
        <v>0</v>
      </c>
      <c r="AP127" s="70">
        <v>0</v>
      </c>
      <c r="AQ127" s="45">
        <f t="shared" si="9"/>
        <v>2000000</v>
      </c>
      <c r="AR127" s="70">
        <v>0</v>
      </c>
      <c r="AS127" s="70">
        <v>0</v>
      </c>
      <c r="AT127" s="70">
        <v>300000</v>
      </c>
      <c r="AU127" s="70">
        <v>1700000</v>
      </c>
      <c r="AV127" s="70">
        <v>1700000</v>
      </c>
      <c r="AW127" s="70">
        <v>0</v>
      </c>
      <c r="AX127" s="70">
        <v>0</v>
      </c>
      <c r="AY127" s="45">
        <f t="shared" si="11"/>
        <v>2000000</v>
      </c>
      <c r="AZ127" s="71">
        <f t="shared" si="12"/>
        <v>6000000</v>
      </c>
      <c r="BA127" s="68"/>
    </row>
    <row r="128" spans="1:53" ht="26.25" customHeight="1">
      <c r="A128" s="46" t="s">
        <v>369</v>
      </c>
      <c r="B128" s="46" t="s">
        <v>370</v>
      </c>
      <c r="C128" s="46" t="s">
        <v>18</v>
      </c>
      <c r="D128" s="45">
        <f t="shared" ref="D128:J128" si="121">SUM(D129:D132)</f>
        <v>0</v>
      </c>
      <c r="E128" s="45">
        <f t="shared" si="121"/>
        <v>0</v>
      </c>
      <c r="F128" s="45">
        <f t="shared" si="121"/>
        <v>117334.74913724449</v>
      </c>
      <c r="G128" s="45">
        <f t="shared" si="121"/>
        <v>50003.318290416777</v>
      </c>
      <c r="H128" s="45">
        <f t="shared" si="121"/>
        <v>0</v>
      </c>
      <c r="I128" s="45">
        <f t="shared" si="121"/>
        <v>0</v>
      </c>
      <c r="J128" s="45">
        <f t="shared" si="121"/>
        <v>0</v>
      </c>
      <c r="K128" s="45">
        <f t="shared" si="1"/>
        <v>167338.06742766127</v>
      </c>
      <c r="L128" s="45">
        <f t="shared" ref="L128:R128" si="122">SUM(L129:L132)</f>
        <v>0</v>
      </c>
      <c r="M128" s="45">
        <f t="shared" si="122"/>
        <v>0</v>
      </c>
      <c r="N128" s="45">
        <f t="shared" si="122"/>
        <v>119458.45500398196</v>
      </c>
      <c r="O128" s="45">
        <f t="shared" si="122"/>
        <v>26546.32333421821</v>
      </c>
      <c r="P128" s="45">
        <f t="shared" si="122"/>
        <v>0</v>
      </c>
      <c r="Q128" s="45">
        <f t="shared" si="122"/>
        <v>0</v>
      </c>
      <c r="R128" s="45">
        <f t="shared" si="122"/>
        <v>0</v>
      </c>
      <c r="S128" s="45">
        <f t="shared" si="3"/>
        <v>146004.77833820018</v>
      </c>
      <c r="T128" s="45">
        <f t="shared" ref="T128:Z128" si="123">SUM(T129:T132)</f>
        <v>0</v>
      </c>
      <c r="U128" s="45">
        <f t="shared" si="123"/>
        <v>0</v>
      </c>
      <c r="V128" s="45">
        <f t="shared" si="123"/>
        <v>126095.0358375365</v>
      </c>
      <c r="W128" s="45">
        <f t="shared" si="123"/>
        <v>26546.32333421821</v>
      </c>
      <c r="X128" s="45">
        <f t="shared" si="123"/>
        <v>0</v>
      </c>
      <c r="Y128" s="45">
        <f t="shared" si="123"/>
        <v>0</v>
      </c>
      <c r="Z128" s="45">
        <f t="shared" si="123"/>
        <v>0</v>
      </c>
      <c r="AA128" s="45">
        <f t="shared" si="5"/>
        <v>152641.35917175471</v>
      </c>
      <c r="AB128" s="45">
        <f t="shared" ref="AB128:AH128" si="124">SUM(AB129:AB132)</f>
        <v>0</v>
      </c>
      <c r="AC128" s="45">
        <f t="shared" si="124"/>
        <v>0</v>
      </c>
      <c r="AD128" s="45">
        <f t="shared" si="124"/>
        <v>126095.0358375365</v>
      </c>
      <c r="AE128" s="45">
        <f t="shared" si="124"/>
        <v>26546.32333421821</v>
      </c>
      <c r="AF128" s="45">
        <f t="shared" si="124"/>
        <v>0</v>
      </c>
      <c r="AG128" s="45">
        <f t="shared" si="124"/>
        <v>0</v>
      </c>
      <c r="AH128" s="45">
        <f t="shared" si="124"/>
        <v>0</v>
      </c>
      <c r="AI128" s="45">
        <f t="shared" si="7"/>
        <v>152641.35917175471</v>
      </c>
      <c r="AJ128" s="45">
        <f t="shared" ref="AJ128:AP128" si="125">SUM(AJ129:AJ132)</f>
        <v>0</v>
      </c>
      <c r="AK128" s="45">
        <f t="shared" si="125"/>
        <v>0</v>
      </c>
      <c r="AL128" s="45">
        <f t="shared" si="125"/>
        <v>126095.0358375365</v>
      </c>
      <c r="AM128" s="45">
        <f t="shared" si="125"/>
        <v>26546.32333421821</v>
      </c>
      <c r="AN128" s="45">
        <f t="shared" si="125"/>
        <v>0</v>
      </c>
      <c r="AO128" s="45">
        <f t="shared" si="125"/>
        <v>0</v>
      </c>
      <c r="AP128" s="45">
        <f t="shared" si="125"/>
        <v>0</v>
      </c>
      <c r="AQ128" s="45">
        <f t="shared" si="9"/>
        <v>152641.35917175471</v>
      </c>
      <c r="AR128" s="45">
        <f t="shared" ref="AR128:AX128" si="126">SUM(AR129:AR132)</f>
        <v>0</v>
      </c>
      <c r="AS128" s="45">
        <f t="shared" si="126"/>
        <v>0</v>
      </c>
      <c r="AT128" s="45">
        <f t="shared" si="126"/>
        <v>159277.94000530927</v>
      </c>
      <c r="AU128" s="45">
        <f t="shared" si="126"/>
        <v>26546.32333421821</v>
      </c>
      <c r="AV128" s="45">
        <f t="shared" si="126"/>
        <v>0</v>
      </c>
      <c r="AW128" s="45">
        <f t="shared" si="126"/>
        <v>0</v>
      </c>
      <c r="AX128" s="45">
        <f t="shared" si="126"/>
        <v>0</v>
      </c>
      <c r="AY128" s="49">
        <f t="shared" si="11"/>
        <v>185824.26333952748</v>
      </c>
      <c r="AZ128" s="71">
        <f t="shared" si="12"/>
        <v>957091.18662065291</v>
      </c>
      <c r="BA128" s="68"/>
    </row>
    <row r="129" spans="1:53" ht="26.25" customHeight="1">
      <c r="A129" s="11" t="s">
        <v>374</v>
      </c>
      <c r="B129" s="15" t="s">
        <v>375</v>
      </c>
      <c r="C129" s="11" t="s">
        <v>39</v>
      </c>
      <c r="D129" s="50">
        <v>0</v>
      </c>
      <c r="E129" s="50">
        <v>0</v>
      </c>
      <c r="F129" s="50">
        <v>19909.742500663659</v>
      </c>
      <c r="G129" s="50">
        <v>0</v>
      </c>
      <c r="H129" s="50">
        <v>0</v>
      </c>
      <c r="I129" s="50">
        <v>0</v>
      </c>
      <c r="J129" s="50">
        <v>0</v>
      </c>
      <c r="K129" s="45">
        <f t="shared" si="1"/>
        <v>19909.742500663659</v>
      </c>
      <c r="L129" s="50">
        <v>0</v>
      </c>
      <c r="M129" s="50">
        <v>0</v>
      </c>
      <c r="N129" s="50">
        <v>19909.742500663659</v>
      </c>
      <c r="O129" s="50">
        <v>0</v>
      </c>
      <c r="P129" s="50">
        <v>0</v>
      </c>
      <c r="Q129" s="50">
        <v>0</v>
      </c>
      <c r="R129" s="50">
        <v>0</v>
      </c>
      <c r="S129" s="45">
        <f t="shared" si="3"/>
        <v>19909.742500663659</v>
      </c>
      <c r="T129" s="50">
        <v>0</v>
      </c>
      <c r="U129" s="50">
        <v>0</v>
      </c>
      <c r="V129" s="50">
        <v>19909.742500663659</v>
      </c>
      <c r="W129" s="50">
        <v>0</v>
      </c>
      <c r="X129" s="50">
        <v>0</v>
      </c>
      <c r="Y129" s="50">
        <v>0</v>
      </c>
      <c r="Z129" s="50">
        <v>0</v>
      </c>
      <c r="AA129" s="45">
        <f t="shared" si="5"/>
        <v>19909.742500663659</v>
      </c>
      <c r="AB129" s="50">
        <v>0</v>
      </c>
      <c r="AC129" s="50">
        <v>0</v>
      </c>
      <c r="AD129" s="50">
        <v>19909.742500663659</v>
      </c>
      <c r="AE129" s="50">
        <v>0</v>
      </c>
      <c r="AF129" s="50">
        <v>0</v>
      </c>
      <c r="AG129" s="50">
        <v>0</v>
      </c>
      <c r="AH129" s="50">
        <v>0</v>
      </c>
      <c r="AI129" s="45">
        <f t="shared" si="7"/>
        <v>19909.742500663659</v>
      </c>
      <c r="AJ129" s="50">
        <v>0</v>
      </c>
      <c r="AK129" s="50">
        <v>0</v>
      </c>
      <c r="AL129" s="50">
        <v>19909.742500663659</v>
      </c>
      <c r="AM129" s="50">
        <v>0</v>
      </c>
      <c r="AN129" s="50">
        <v>0</v>
      </c>
      <c r="AO129" s="50">
        <v>0</v>
      </c>
      <c r="AP129" s="50">
        <v>0</v>
      </c>
      <c r="AQ129" s="45">
        <f t="shared" si="9"/>
        <v>19909.742500663659</v>
      </c>
      <c r="AR129" s="50">
        <v>0</v>
      </c>
      <c r="AS129" s="50">
        <v>0</v>
      </c>
      <c r="AT129" s="50">
        <v>19909.742500663659</v>
      </c>
      <c r="AU129" s="50">
        <v>0</v>
      </c>
      <c r="AV129" s="50">
        <v>0</v>
      </c>
      <c r="AW129" s="50">
        <v>0</v>
      </c>
      <c r="AX129" s="50">
        <v>0</v>
      </c>
      <c r="AY129" s="45">
        <f t="shared" si="11"/>
        <v>19909.742500663659</v>
      </c>
      <c r="AZ129" s="71">
        <f t="shared" si="12"/>
        <v>119458.45500398196</v>
      </c>
      <c r="BA129" s="68"/>
    </row>
    <row r="130" spans="1:53" ht="26.25" customHeight="1">
      <c r="A130" s="11" t="s">
        <v>376</v>
      </c>
      <c r="B130" s="15" t="s">
        <v>375</v>
      </c>
      <c r="C130" s="11" t="s">
        <v>36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45">
        <f t="shared" si="1"/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45">
        <f t="shared" si="3"/>
        <v>0</v>
      </c>
      <c r="T130" s="50">
        <v>0</v>
      </c>
      <c r="U130" s="50">
        <v>0</v>
      </c>
      <c r="V130" s="50">
        <v>6636.5808335545526</v>
      </c>
      <c r="W130" s="50">
        <v>0</v>
      </c>
      <c r="X130" s="50">
        <v>0</v>
      </c>
      <c r="Y130" s="50">
        <v>0</v>
      </c>
      <c r="Z130" s="50">
        <v>0</v>
      </c>
      <c r="AA130" s="45">
        <f t="shared" si="5"/>
        <v>6636.5808335545526</v>
      </c>
      <c r="AB130" s="50">
        <v>0</v>
      </c>
      <c r="AC130" s="50">
        <v>0</v>
      </c>
      <c r="AD130" s="50">
        <v>6636.5808335545526</v>
      </c>
      <c r="AE130" s="50">
        <v>0</v>
      </c>
      <c r="AF130" s="50">
        <v>0</v>
      </c>
      <c r="AG130" s="50">
        <v>0</v>
      </c>
      <c r="AH130" s="50">
        <v>0</v>
      </c>
      <c r="AI130" s="45">
        <f t="shared" si="7"/>
        <v>6636.5808335545526</v>
      </c>
      <c r="AJ130" s="50">
        <v>0</v>
      </c>
      <c r="AK130" s="50">
        <v>0</v>
      </c>
      <c r="AL130" s="50">
        <v>6636.5808335545526</v>
      </c>
      <c r="AM130" s="50">
        <v>0</v>
      </c>
      <c r="AN130" s="50">
        <v>0</v>
      </c>
      <c r="AO130" s="50">
        <v>0</v>
      </c>
      <c r="AP130" s="50">
        <v>0</v>
      </c>
      <c r="AQ130" s="45">
        <f t="shared" si="9"/>
        <v>6636.5808335545526</v>
      </c>
      <c r="AR130" s="50">
        <v>0</v>
      </c>
      <c r="AS130" s="50">
        <v>0</v>
      </c>
      <c r="AT130" s="50">
        <v>6636.5808335545526</v>
      </c>
      <c r="AU130" s="50">
        <v>0</v>
      </c>
      <c r="AV130" s="50">
        <v>0</v>
      </c>
      <c r="AW130" s="50">
        <v>0</v>
      </c>
      <c r="AX130" s="50">
        <v>0</v>
      </c>
      <c r="AY130" s="45">
        <f t="shared" si="11"/>
        <v>6636.5808335545526</v>
      </c>
      <c r="AZ130" s="71">
        <f t="shared" si="12"/>
        <v>26546.32333421821</v>
      </c>
      <c r="BA130" s="68"/>
    </row>
    <row r="131" spans="1:53" ht="26.25" customHeight="1">
      <c r="A131" s="11" t="s">
        <v>377</v>
      </c>
      <c r="B131" s="14" t="s">
        <v>375</v>
      </c>
      <c r="C131" s="12" t="s">
        <v>55</v>
      </c>
      <c r="D131" s="50">
        <v>0</v>
      </c>
      <c r="E131" s="50">
        <v>0</v>
      </c>
      <c r="F131" s="50">
        <v>97425.006636580831</v>
      </c>
      <c r="G131" s="50">
        <v>0</v>
      </c>
      <c r="H131" s="50">
        <v>0</v>
      </c>
      <c r="I131" s="50">
        <v>0</v>
      </c>
      <c r="J131" s="50">
        <v>0</v>
      </c>
      <c r="K131" s="45">
        <f t="shared" si="1"/>
        <v>97425.006636580831</v>
      </c>
      <c r="L131" s="50">
        <v>0</v>
      </c>
      <c r="M131" s="50">
        <v>0</v>
      </c>
      <c r="N131" s="50">
        <v>99548.712503318297</v>
      </c>
      <c r="O131" s="50">
        <v>0</v>
      </c>
      <c r="P131" s="50">
        <v>0</v>
      </c>
      <c r="Q131" s="50">
        <v>0</v>
      </c>
      <c r="R131" s="50">
        <v>0</v>
      </c>
      <c r="S131" s="45">
        <f t="shared" si="3"/>
        <v>99548.712503318297</v>
      </c>
      <c r="T131" s="50">
        <v>0</v>
      </c>
      <c r="U131" s="50">
        <v>0</v>
      </c>
      <c r="V131" s="50">
        <v>99548.712503318297</v>
      </c>
      <c r="W131" s="50">
        <v>0</v>
      </c>
      <c r="X131" s="50">
        <v>0</v>
      </c>
      <c r="Y131" s="50">
        <v>0</v>
      </c>
      <c r="Z131" s="50">
        <v>0</v>
      </c>
      <c r="AA131" s="45">
        <f t="shared" si="5"/>
        <v>99548.712503318297</v>
      </c>
      <c r="AB131" s="50">
        <v>0</v>
      </c>
      <c r="AC131" s="50">
        <v>0</v>
      </c>
      <c r="AD131" s="50">
        <v>99548.712503318297</v>
      </c>
      <c r="AE131" s="50">
        <v>0</v>
      </c>
      <c r="AF131" s="50">
        <v>0</v>
      </c>
      <c r="AG131" s="50">
        <v>0</v>
      </c>
      <c r="AH131" s="50">
        <v>0</v>
      </c>
      <c r="AI131" s="45">
        <f t="shared" si="7"/>
        <v>99548.712503318297</v>
      </c>
      <c r="AJ131" s="50">
        <v>0</v>
      </c>
      <c r="AK131" s="50">
        <v>0</v>
      </c>
      <c r="AL131" s="50">
        <v>99548.712503318297</v>
      </c>
      <c r="AM131" s="50">
        <v>0</v>
      </c>
      <c r="AN131" s="50">
        <v>0</v>
      </c>
      <c r="AO131" s="50">
        <v>0</v>
      </c>
      <c r="AP131" s="50">
        <v>0</v>
      </c>
      <c r="AQ131" s="45">
        <f t="shared" si="9"/>
        <v>99548.712503318297</v>
      </c>
      <c r="AR131" s="50">
        <v>0</v>
      </c>
      <c r="AS131" s="50">
        <v>0</v>
      </c>
      <c r="AT131" s="50">
        <v>132731.61667109106</v>
      </c>
      <c r="AU131" s="50">
        <v>0</v>
      </c>
      <c r="AV131" s="50">
        <v>0</v>
      </c>
      <c r="AW131" s="50">
        <v>0</v>
      </c>
      <c r="AX131" s="50">
        <v>0</v>
      </c>
      <c r="AY131" s="45">
        <f t="shared" si="11"/>
        <v>132731.61667109106</v>
      </c>
      <c r="AZ131" s="71">
        <f t="shared" si="12"/>
        <v>628351.47332094517</v>
      </c>
      <c r="BA131" s="68"/>
    </row>
    <row r="132" spans="1:53" ht="26.25" customHeight="1">
      <c r="A132" s="11" t="s">
        <v>378</v>
      </c>
      <c r="B132" s="14" t="s">
        <v>379</v>
      </c>
      <c r="C132" s="12" t="s">
        <v>55</v>
      </c>
      <c r="D132" s="50">
        <v>0</v>
      </c>
      <c r="E132" s="50">
        <v>0</v>
      </c>
      <c r="F132" s="50">
        <v>0</v>
      </c>
      <c r="G132" s="50">
        <v>50003.318290416777</v>
      </c>
      <c r="H132" s="50">
        <v>0</v>
      </c>
      <c r="I132" s="50">
        <v>0</v>
      </c>
      <c r="J132" s="50">
        <v>0</v>
      </c>
      <c r="K132" s="45">
        <f t="shared" si="1"/>
        <v>50003.318290416777</v>
      </c>
      <c r="L132" s="50">
        <v>0</v>
      </c>
      <c r="M132" s="50">
        <v>0</v>
      </c>
      <c r="N132" s="50">
        <v>0</v>
      </c>
      <c r="O132" s="50">
        <v>26546.32333421821</v>
      </c>
      <c r="P132" s="50">
        <v>0</v>
      </c>
      <c r="Q132" s="50">
        <v>0</v>
      </c>
      <c r="R132" s="50">
        <v>0</v>
      </c>
      <c r="S132" s="45">
        <f t="shared" si="3"/>
        <v>26546.32333421821</v>
      </c>
      <c r="T132" s="50">
        <v>0</v>
      </c>
      <c r="U132" s="50">
        <v>0</v>
      </c>
      <c r="V132" s="50">
        <v>0</v>
      </c>
      <c r="W132" s="50">
        <v>26546.32333421821</v>
      </c>
      <c r="X132" s="50">
        <v>0</v>
      </c>
      <c r="Y132" s="50">
        <v>0</v>
      </c>
      <c r="Z132" s="50">
        <v>0</v>
      </c>
      <c r="AA132" s="45">
        <f t="shared" si="5"/>
        <v>26546.32333421821</v>
      </c>
      <c r="AB132" s="50">
        <v>0</v>
      </c>
      <c r="AC132" s="50">
        <v>0</v>
      </c>
      <c r="AD132" s="50">
        <v>0</v>
      </c>
      <c r="AE132" s="50">
        <v>26546.32333421821</v>
      </c>
      <c r="AF132" s="50">
        <v>0</v>
      </c>
      <c r="AG132" s="50">
        <v>0</v>
      </c>
      <c r="AH132" s="50">
        <v>0</v>
      </c>
      <c r="AI132" s="45">
        <f t="shared" si="7"/>
        <v>26546.32333421821</v>
      </c>
      <c r="AJ132" s="50">
        <v>0</v>
      </c>
      <c r="AK132" s="50">
        <v>0</v>
      </c>
      <c r="AL132" s="50">
        <v>0</v>
      </c>
      <c r="AM132" s="50">
        <v>26546.32333421821</v>
      </c>
      <c r="AN132" s="50">
        <v>0</v>
      </c>
      <c r="AO132" s="50">
        <v>0</v>
      </c>
      <c r="AP132" s="50">
        <v>0</v>
      </c>
      <c r="AQ132" s="45">
        <f t="shared" si="9"/>
        <v>26546.32333421821</v>
      </c>
      <c r="AR132" s="50">
        <v>0</v>
      </c>
      <c r="AS132" s="50">
        <v>0</v>
      </c>
      <c r="AT132" s="50">
        <v>0</v>
      </c>
      <c r="AU132" s="50">
        <v>26546.32333421821</v>
      </c>
      <c r="AV132" s="50">
        <v>0</v>
      </c>
      <c r="AW132" s="50">
        <v>0</v>
      </c>
      <c r="AX132" s="50">
        <v>0</v>
      </c>
      <c r="AY132" s="45">
        <f t="shared" si="11"/>
        <v>26546.32333421821</v>
      </c>
      <c r="AZ132" s="71">
        <f t="shared" si="12"/>
        <v>182734.93496150782</v>
      </c>
      <c r="BA132" s="68"/>
    </row>
    <row r="133" spans="1:53" ht="26.25" customHeight="1">
      <c r="A133" s="43" t="s">
        <v>380</v>
      </c>
      <c r="B133" s="43" t="s">
        <v>381</v>
      </c>
      <c r="C133" s="43" t="s">
        <v>18</v>
      </c>
      <c r="D133" s="44">
        <f t="shared" ref="D133:J133" si="127">SUM(D134+D152)</f>
        <v>0</v>
      </c>
      <c r="E133" s="44">
        <f t="shared" si="127"/>
        <v>3713.0276081762677</v>
      </c>
      <c r="F133" s="44">
        <f t="shared" si="127"/>
        <v>156568.11521104327</v>
      </c>
      <c r="G133" s="44">
        <f t="shared" si="127"/>
        <v>117069.28590390232</v>
      </c>
      <c r="H133" s="44">
        <f t="shared" si="127"/>
        <v>0</v>
      </c>
      <c r="I133" s="44">
        <f t="shared" si="127"/>
        <v>0</v>
      </c>
      <c r="J133" s="44">
        <f t="shared" si="127"/>
        <v>0</v>
      </c>
      <c r="K133" s="45">
        <f t="shared" si="1"/>
        <v>277350.42872312188</v>
      </c>
      <c r="L133" s="44">
        <f t="shared" ref="L133:R133" si="128">SUM(L134+L152)</f>
        <v>99548.712503318297</v>
      </c>
      <c r="M133" s="44">
        <f t="shared" si="128"/>
        <v>18582.426333952746</v>
      </c>
      <c r="N133" s="44">
        <f t="shared" si="128"/>
        <v>230320.414122644</v>
      </c>
      <c r="O133" s="44">
        <f t="shared" si="128"/>
        <v>307574.86063180247</v>
      </c>
      <c r="P133" s="44">
        <f t="shared" si="128"/>
        <v>0</v>
      </c>
      <c r="Q133" s="44">
        <f t="shared" si="128"/>
        <v>0</v>
      </c>
      <c r="R133" s="44">
        <f t="shared" si="128"/>
        <v>0</v>
      </c>
      <c r="S133" s="45">
        <f t="shared" si="3"/>
        <v>656026.41359171749</v>
      </c>
      <c r="T133" s="44">
        <f t="shared" ref="T133:Z133" si="129">SUM(T134+T152)</f>
        <v>148659.41067162197</v>
      </c>
      <c r="U133" s="44">
        <f t="shared" si="129"/>
        <v>0</v>
      </c>
      <c r="V133" s="44">
        <f t="shared" si="129"/>
        <v>343443.05813644809</v>
      </c>
      <c r="W133" s="44">
        <f t="shared" si="129"/>
        <v>487456.86222458188</v>
      </c>
      <c r="X133" s="44">
        <f t="shared" si="129"/>
        <v>0</v>
      </c>
      <c r="Y133" s="44">
        <f t="shared" si="129"/>
        <v>0</v>
      </c>
      <c r="Z133" s="44">
        <f t="shared" si="129"/>
        <v>39819.485001327317</v>
      </c>
      <c r="AA133" s="45">
        <f t="shared" si="5"/>
        <v>1019378.8160339793</v>
      </c>
      <c r="AB133" s="44">
        <f t="shared" ref="AB133:AH133" si="130">SUM(AB134+AB152)</f>
        <v>252190.07167507301</v>
      </c>
      <c r="AC133" s="44">
        <f t="shared" si="130"/>
        <v>0</v>
      </c>
      <c r="AD133" s="44">
        <f t="shared" si="130"/>
        <v>1127216.8834616404</v>
      </c>
      <c r="AE133" s="44">
        <f t="shared" si="130"/>
        <v>2301682.2405096898</v>
      </c>
      <c r="AF133" s="44">
        <f t="shared" si="130"/>
        <v>0</v>
      </c>
      <c r="AG133" s="44">
        <f t="shared" si="130"/>
        <v>0</v>
      </c>
      <c r="AH133" s="44">
        <f t="shared" si="130"/>
        <v>0</v>
      </c>
      <c r="AI133" s="45">
        <f t="shared" si="7"/>
        <v>3681089.1956464034</v>
      </c>
      <c r="AJ133" s="44">
        <f t="shared" ref="AJ133:AP133" si="131">SUM(AJ134+AJ152)</f>
        <v>66365.808335545531</v>
      </c>
      <c r="AK133" s="44">
        <f t="shared" si="131"/>
        <v>66365.808335545531</v>
      </c>
      <c r="AL133" s="44">
        <f t="shared" si="131"/>
        <v>1270796.9206264934</v>
      </c>
      <c r="AM133" s="44">
        <f t="shared" si="131"/>
        <v>2334959.1186620654</v>
      </c>
      <c r="AN133" s="44">
        <f t="shared" si="131"/>
        <v>0</v>
      </c>
      <c r="AO133" s="44">
        <f t="shared" si="131"/>
        <v>0</v>
      </c>
      <c r="AP133" s="44">
        <f t="shared" si="131"/>
        <v>0</v>
      </c>
      <c r="AQ133" s="45">
        <f t="shared" si="9"/>
        <v>3738487.6559596499</v>
      </c>
      <c r="AR133" s="44">
        <f t="shared" ref="AR133:AX133" si="132">SUM(AR134+AR152)</f>
        <v>132731.61667109106</v>
      </c>
      <c r="AS133" s="44">
        <f t="shared" si="132"/>
        <v>0</v>
      </c>
      <c r="AT133" s="44">
        <f t="shared" si="132"/>
        <v>1152665.7817892223</v>
      </c>
      <c r="AU133" s="44">
        <f t="shared" si="132"/>
        <v>2246028.9354924345</v>
      </c>
      <c r="AV133" s="44">
        <f t="shared" si="132"/>
        <v>0</v>
      </c>
      <c r="AW133" s="44">
        <f t="shared" si="132"/>
        <v>0</v>
      </c>
      <c r="AX133" s="44">
        <f t="shared" si="132"/>
        <v>0</v>
      </c>
      <c r="AY133" s="45">
        <f t="shared" si="11"/>
        <v>3531426.3339527478</v>
      </c>
      <c r="AZ133" s="71">
        <f t="shared" si="12"/>
        <v>12903758.843907621</v>
      </c>
      <c r="BA133" s="68"/>
    </row>
    <row r="134" spans="1:53" ht="26.25" customHeight="1">
      <c r="A134" s="46" t="s">
        <v>385</v>
      </c>
      <c r="B134" s="46" t="s">
        <v>386</v>
      </c>
      <c r="C134" s="46" t="s">
        <v>18</v>
      </c>
      <c r="D134" s="45">
        <f t="shared" ref="D134:J134" si="133">SUM(D135:D151)</f>
        <v>0</v>
      </c>
      <c r="E134" s="45">
        <f t="shared" si="133"/>
        <v>3713.0276081762677</v>
      </c>
      <c r="F134" s="45">
        <f t="shared" si="133"/>
        <v>77592.803291744087</v>
      </c>
      <c r="G134" s="45">
        <f t="shared" si="133"/>
        <v>0</v>
      </c>
      <c r="H134" s="45">
        <f t="shared" si="133"/>
        <v>0</v>
      </c>
      <c r="I134" s="45">
        <f t="shared" si="133"/>
        <v>0</v>
      </c>
      <c r="J134" s="45">
        <f t="shared" si="133"/>
        <v>0</v>
      </c>
      <c r="K134" s="45">
        <f t="shared" si="1"/>
        <v>81305.830899920358</v>
      </c>
      <c r="L134" s="45">
        <f t="shared" ref="L134:R134" si="134">SUM(L135:L151)</f>
        <v>99548.712503318297</v>
      </c>
      <c r="M134" s="45">
        <f t="shared" si="134"/>
        <v>18582.426333952746</v>
      </c>
      <c r="N134" s="45">
        <f t="shared" si="134"/>
        <v>183200.69020440665</v>
      </c>
      <c r="O134" s="45">
        <f t="shared" si="134"/>
        <v>109141.09370852137</v>
      </c>
      <c r="P134" s="45">
        <f t="shared" si="134"/>
        <v>0</v>
      </c>
      <c r="Q134" s="45">
        <f t="shared" si="134"/>
        <v>0</v>
      </c>
      <c r="R134" s="45">
        <f t="shared" si="134"/>
        <v>0</v>
      </c>
      <c r="S134" s="45">
        <f t="shared" si="3"/>
        <v>410472.9227501991</v>
      </c>
      <c r="T134" s="45">
        <f t="shared" ref="T134:Z134" si="135">SUM(T135:T151)</f>
        <v>148659.41067162197</v>
      </c>
      <c r="U134" s="45">
        <f t="shared" si="135"/>
        <v>0</v>
      </c>
      <c r="V134" s="45">
        <f t="shared" si="135"/>
        <v>305282.71834350942</v>
      </c>
      <c r="W134" s="45">
        <f t="shared" si="135"/>
        <v>331829.04167772766</v>
      </c>
      <c r="X134" s="45">
        <f t="shared" si="135"/>
        <v>0</v>
      </c>
      <c r="Y134" s="45">
        <f t="shared" si="135"/>
        <v>0</v>
      </c>
      <c r="Z134" s="45">
        <f t="shared" si="135"/>
        <v>39819.485001327317</v>
      </c>
      <c r="AA134" s="45">
        <f t="shared" si="5"/>
        <v>825590.65569418634</v>
      </c>
      <c r="AB134" s="45">
        <f t="shared" ref="AB134:AH134" si="136">SUM(AB135:AB151)</f>
        <v>119458.45500398194</v>
      </c>
      <c r="AC134" s="45">
        <f t="shared" si="136"/>
        <v>0</v>
      </c>
      <c r="AD134" s="45">
        <f t="shared" si="136"/>
        <v>1087397.3984603132</v>
      </c>
      <c r="AE134" s="45">
        <f t="shared" si="136"/>
        <v>1850394.74382798</v>
      </c>
      <c r="AF134" s="45">
        <f t="shared" si="136"/>
        <v>0</v>
      </c>
      <c r="AG134" s="45">
        <f t="shared" si="136"/>
        <v>0</v>
      </c>
      <c r="AH134" s="45">
        <f t="shared" si="136"/>
        <v>0</v>
      </c>
      <c r="AI134" s="45">
        <f t="shared" si="7"/>
        <v>3057250.5972922752</v>
      </c>
      <c r="AJ134" s="45">
        <f t="shared" ref="AJ134:AP134" si="137">SUM(AJ135:AJ151)</f>
        <v>66365.808335545531</v>
      </c>
      <c r="AK134" s="45">
        <f t="shared" si="137"/>
        <v>0</v>
      </c>
      <c r="AL134" s="45">
        <f t="shared" si="137"/>
        <v>1258851.0751260952</v>
      </c>
      <c r="AM134" s="45">
        <f t="shared" si="137"/>
        <v>2073477.8338200159</v>
      </c>
      <c r="AN134" s="45">
        <f t="shared" si="137"/>
        <v>0</v>
      </c>
      <c r="AO134" s="45">
        <f t="shared" si="137"/>
        <v>0</v>
      </c>
      <c r="AP134" s="45">
        <f t="shared" si="137"/>
        <v>0</v>
      </c>
      <c r="AQ134" s="45">
        <f t="shared" si="9"/>
        <v>3398694.7172816563</v>
      </c>
      <c r="AR134" s="45">
        <f t="shared" ref="AR134:AX134" si="138">SUM(AR135:AR151)</f>
        <v>66365.808335545531</v>
      </c>
      <c r="AS134" s="45">
        <f t="shared" si="138"/>
        <v>0</v>
      </c>
      <c r="AT134" s="45">
        <f t="shared" si="138"/>
        <v>1152665.7817892223</v>
      </c>
      <c r="AU134" s="45">
        <f t="shared" si="138"/>
        <v>1914199.8938147067</v>
      </c>
      <c r="AV134" s="45">
        <f t="shared" si="138"/>
        <v>0</v>
      </c>
      <c r="AW134" s="45">
        <f t="shared" si="138"/>
        <v>0</v>
      </c>
      <c r="AX134" s="45">
        <f t="shared" si="138"/>
        <v>0</v>
      </c>
      <c r="AY134" s="49">
        <f t="shared" si="11"/>
        <v>3133231.4839394744</v>
      </c>
      <c r="AZ134" s="71">
        <f t="shared" si="12"/>
        <v>10906546.207857711</v>
      </c>
      <c r="BA134" s="68"/>
    </row>
    <row r="135" spans="1:53" ht="26.25" customHeight="1">
      <c r="A135" s="11" t="s">
        <v>391</v>
      </c>
      <c r="B135" s="11" t="s">
        <v>392</v>
      </c>
      <c r="C135" s="11" t="s">
        <v>55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45">
        <f t="shared" si="1"/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45">
        <f t="shared" si="3"/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45">
        <f t="shared" si="5"/>
        <v>0</v>
      </c>
      <c r="AB135" s="50">
        <v>0</v>
      </c>
      <c r="AC135" s="50">
        <v>0</v>
      </c>
      <c r="AD135" s="50">
        <v>246000</v>
      </c>
      <c r="AE135" s="50">
        <v>574000</v>
      </c>
      <c r="AF135" s="50">
        <v>0</v>
      </c>
      <c r="AG135" s="50">
        <v>0</v>
      </c>
      <c r="AH135" s="50">
        <v>0</v>
      </c>
      <c r="AI135" s="45">
        <f t="shared" si="7"/>
        <v>820000</v>
      </c>
      <c r="AJ135" s="50">
        <v>0</v>
      </c>
      <c r="AK135" s="50">
        <v>0</v>
      </c>
      <c r="AL135" s="50">
        <v>246000</v>
      </c>
      <c r="AM135" s="50">
        <v>574000</v>
      </c>
      <c r="AN135" s="50">
        <v>0</v>
      </c>
      <c r="AO135" s="50">
        <v>0</v>
      </c>
      <c r="AP135" s="50">
        <v>0</v>
      </c>
      <c r="AQ135" s="45">
        <f t="shared" si="9"/>
        <v>820000</v>
      </c>
      <c r="AR135" s="50">
        <v>0</v>
      </c>
      <c r="AS135" s="50">
        <v>0</v>
      </c>
      <c r="AT135" s="50">
        <v>246000</v>
      </c>
      <c r="AU135" s="50">
        <v>574000</v>
      </c>
      <c r="AV135" s="50">
        <v>0</v>
      </c>
      <c r="AW135" s="50">
        <v>0</v>
      </c>
      <c r="AX135" s="50">
        <v>0</v>
      </c>
      <c r="AY135" s="45">
        <f t="shared" si="11"/>
        <v>820000</v>
      </c>
      <c r="AZ135" s="71">
        <f t="shared" si="12"/>
        <v>2460000</v>
      </c>
      <c r="BA135" s="68"/>
    </row>
    <row r="136" spans="1:53" ht="26.25" customHeight="1">
      <c r="A136" s="11" t="s">
        <v>393</v>
      </c>
      <c r="B136" s="11" t="s">
        <v>394</v>
      </c>
      <c r="C136" s="11" t="s">
        <v>55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45">
        <f t="shared" si="1"/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45">
        <f t="shared" si="3"/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45">
        <f t="shared" si="5"/>
        <v>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0">
        <v>0</v>
      </c>
      <c r="AH136" s="50">
        <v>0</v>
      </c>
      <c r="AI136" s="45">
        <f t="shared" si="7"/>
        <v>0</v>
      </c>
      <c r="AJ136" s="50">
        <v>0</v>
      </c>
      <c r="AK136" s="50">
        <v>0</v>
      </c>
      <c r="AL136" s="50">
        <v>198000</v>
      </c>
      <c r="AM136" s="50">
        <v>462000</v>
      </c>
      <c r="AN136" s="50">
        <v>0</v>
      </c>
      <c r="AO136" s="50">
        <v>0</v>
      </c>
      <c r="AP136" s="50">
        <v>0</v>
      </c>
      <c r="AQ136" s="45">
        <f t="shared" si="9"/>
        <v>660000</v>
      </c>
      <c r="AR136" s="50">
        <v>0</v>
      </c>
      <c r="AS136" s="50">
        <v>0</v>
      </c>
      <c r="AT136" s="50">
        <v>198000</v>
      </c>
      <c r="AU136" s="50">
        <v>462000</v>
      </c>
      <c r="AV136" s="50">
        <v>0</v>
      </c>
      <c r="AW136" s="50">
        <v>0</v>
      </c>
      <c r="AX136" s="50">
        <v>0</v>
      </c>
      <c r="AY136" s="45">
        <f t="shared" si="11"/>
        <v>660000</v>
      </c>
      <c r="AZ136" s="71">
        <f t="shared" si="12"/>
        <v>1320000</v>
      </c>
      <c r="BA136" s="68"/>
    </row>
    <row r="137" spans="1:53" ht="26.25" customHeight="1">
      <c r="A137" s="11" t="s">
        <v>395</v>
      </c>
      <c r="B137" s="11" t="s">
        <v>396</v>
      </c>
      <c r="C137" s="11" t="s">
        <v>55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45">
        <f t="shared" si="1"/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45">
        <f t="shared" si="3"/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45">
        <f t="shared" si="5"/>
        <v>0</v>
      </c>
      <c r="AB137" s="50">
        <v>0</v>
      </c>
      <c r="AC137" s="50">
        <v>0</v>
      </c>
      <c r="AD137" s="50">
        <v>270000</v>
      </c>
      <c r="AE137" s="50">
        <v>630000</v>
      </c>
      <c r="AF137" s="50">
        <v>0</v>
      </c>
      <c r="AG137" s="50">
        <v>0</v>
      </c>
      <c r="AH137" s="50">
        <v>0</v>
      </c>
      <c r="AI137" s="45">
        <f t="shared" si="7"/>
        <v>900000</v>
      </c>
      <c r="AJ137" s="50">
        <v>0</v>
      </c>
      <c r="AK137" s="50">
        <v>0</v>
      </c>
      <c r="AL137" s="50">
        <v>270000</v>
      </c>
      <c r="AM137" s="50">
        <v>630000</v>
      </c>
      <c r="AN137" s="50">
        <v>0</v>
      </c>
      <c r="AO137" s="50">
        <v>0</v>
      </c>
      <c r="AP137" s="50">
        <v>0</v>
      </c>
      <c r="AQ137" s="45">
        <f t="shared" si="9"/>
        <v>900000</v>
      </c>
      <c r="AR137" s="50">
        <v>0</v>
      </c>
      <c r="AS137" s="50">
        <v>0</v>
      </c>
      <c r="AT137" s="50">
        <v>270000</v>
      </c>
      <c r="AU137" s="50">
        <v>630000</v>
      </c>
      <c r="AV137" s="50">
        <v>0</v>
      </c>
      <c r="AW137" s="50">
        <v>0</v>
      </c>
      <c r="AX137" s="50">
        <v>0</v>
      </c>
      <c r="AY137" s="45">
        <f t="shared" si="11"/>
        <v>900000</v>
      </c>
      <c r="AZ137" s="71">
        <f t="shared" si="12"/>
        <v>2700000</v>
      </c>
      <c r="BA137" s="68"/>
    </row>
    <row r="138" spans="1:53" ht="26.25" customHeight="1">
      <c r="A138" s="11" t="s">
        <v>397</v>
      </c>
      <c r="B138" s="11" t="s">
        <v>398</v>
      </c>
      <c r="C138" s="11" t="s">
        <v>55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45">
        <f t="shared" si="1"/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45">
        <f t="shared" si="3"/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45">
        <f t="shared" si="5"/>
        <v>0</v>
      </c>
      <c r="AB138" s="50">
        <v>0</v>
      </c>
      <c r="AC138" s="50">
        <v>0</v>
      </c>
      <c r="AD138" s="50">
        <v>106185.29333687284</v>
      </c>
      <c r="AE138" s="50">
        <v>159277.94000530927</v>
      </c>
      <c r="AF138" s="50">
        <v>0</v>
      </c>
      <c r="AG138" s="50">
        <v>0</v>
      </c>
      <c r="AH138" s="50">
        <v>0</v>
      </c>
      <c r="AI138" s="45">
        <f t="shared" si="7"/>
        <v>265463.23334218212</v>
      </c>
      <c r="AJ138" s="50">
        <v>0</v>
      </c>
      <c r="AK138" s="50">
        <v>0</v>
      </c>
      <c r="AL138" s="50">
        <v>106185.29333687284</v>
      </c>
      <c r="AM138" s="50">
        <v>159277.94000530927</v>
      </c>
      <c r="AN138" s="50">
        <v>0</v>
      </c>
      <c r="AO138" s="50">
        <v>0</v>
      </c>
      <c r="AP138" s="50">
        <v>0</v>
      </c>
      <c r="AQ138" s="45">
        <f t="shared" si="9"/>
        <v>265463.23334218212</v>
      </c>
      <c r="AR138" s="50">
        <v>0</v>
      </c>
      <c r="AS138" s="50">
        <v>0</v>
      </c>
      <c r="AT138" s="50">
        <v>0</v>
      </c>
      <c r="AU138" s="50">
        <v>0</v>
      </c>
      <c r="AV138" s="50">
        <v>0</v>
      </c>
      <c r="AW138" s="50">
        <v>0</v>
      </c>
      <c r="AX138" s="50">
        <v>0</v>
      </c>
      <c r="AY138" s="45">
        <f t="shared" si="11"/>
        <v>0</v>
      </c>
      <c r="AZ138" s="71">
        <f t="shared" si="12"/>
        <v>530926.46668436425</v>
      </c>
      <c r="BA138" s="68"/>
    </row>
    <row r="139" spans="1:53" ht="26.25" customHeight="1">
      <c r="A139" s="11" t="s">
        <v>399</v>
      </c>
      <c r="B139" s="11" t="s">
        <v>400</v>
      </c>
      <c r="C139" s="11" t="s">
        <v>36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45">
        <f t="shared" si="1"/>
        <v>0</v>
      </c>
      <c r="L139" s="50">
        <v>0</v>
      </c>
      <c r="M139" s="50">
        <v>0</v>
      </c>
      <c r="N139" s="50">
        <v>995.48712503318291</v>
      </c>
      <c r="O139" s="50">
        <v>5641.09370852137</v>
      </c>
      <c r="P139" s="50">
        <v>0</v>
      </c>
      <c r="Q139" s="50">
        <v>0</v>
      </c>
      <c r="R139" s="50">
        <v>0</v>
      </c>
      <c r="S139" s="45">
        <f t="shared" si="3"/>
        <v>6636.5808335545526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45">
        <f t="shared" si="5"/>
        <v>0</v>
      </c>
      <c r="AB139" s="50">
        <v>0</v>
      </c>
      <c r="AC139" s="50">
        <v>0</v>
      </c>
      <c r="AD139" s="50">
        <v>26546.32333421821</v>
      </c>
      <c r="AE139" s="50">
        <v>106185.29333687284</v>
      </c>
      <c r="AF139" s="50">
        <v>0</v>
      </c>
      <c r="AG139" s="50">
        <v>0</v>
      </c>
      <c r="AH139" s="50">
        <v>0</v>
      </c>
      <c r="AI139" s="45">
        <f t="shared" si="7"/>
        <v>132731.61667109106</v>
      </c>
      <c r="AJ139" s="50">
        <v>0</v>
      </c>
      <c r="AK139" s="50">
        <v>0</v>
      </c>
      <c r="AL139" s="50">
        <v>0</v>
      </c>
      <c r="AM139" s="50">
        <v>0</v>
      </c>
      <c r="AN139" s="50">
        <v>0</v>
      </c>
      <c r="AO139" s="50">
        <v>0</v>
      </c>
      <c r="AP139" s="50">
        <v>0</v>
      </c>
      <c r="AQ139" s="45">
        <f t="shared" si="9"/>
        <v>0</v>
      </c>
      <c r="AR139" s="50">
        <v>0</v>
      </c>
      <c r="AS139" s="50">
        <v>0</v>
      </c>
      <c r="AT139" s="50">
        <v>0</v>
      </c>
      <c r="AU139" s="50">
        <v>0</v>
      </c>
      <c r="AV139" s="50">
        <v>0</v>
      </c>
      <c r="AW139" s="50">
        <v>0</v>
      </c>
      <c r="AX139" s="50">
        <v>0</v>
      </c>
      <c r="AY139" s="45">
        <f t="shared" si="11"/>
        <v>0</v>
      </c>
      <c r="AZ139" s="71">
        <f t="shared" si="12"/>
        <v>139368.19750464562</v>
      </c>
      <c r="BA139" s="68"/>
    </row>
    <row r="140" spans="1:53" ht="26.25" customHeight="1">
      <c r="A140" s="11" t="s">
        <v>401</v>
      </c>
      <c r="B140" s="11" t="s">
        <v>402</v>
      </c>
      <c r="C140" s="11" t="s">
        <v>36</v>
      </c>
      <c r="D140" s="50">
        <v>0</v>
      </c>
      <c r="E140" s="50">
        <v>3713.0276081762677</v>
      </c>
      <c r="F140" s="50">
        <v>11757.92142288293</v>
      </c>
      <c r="G140" s="50">
        <v>0</v>
      </c>
      <c r="H140" s="50">
        <v>0</v>
      </c>
      <c r="I140" s="50">
        <v>0</v>
      </c>
      <c r="J140" s="50">
        <v>0</v>
      </c>
      <c r="K140" s="45">
        <f t="shared" si="1"/>
        <v>15470.949031059197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45">
        <f t="shared" si="3"/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  <c r="AA140" s="45">
        <f t="shared" si="5"/>
        <v>0</v>
      </c>
      <c r="AB140" s="50">
        <v>0</v>
      </c>
      <c r="AC140" s="50">
        <v>0</v>
      </c>
      <c r="AD140" s="50">
        <v>0</v>
      </c>
      <c r="AE140" s="50">
        <v>0</v>
      </c>
      <c r="AF140" s="50">
        <v>0</v>
      </c>
      <c r="AG140" s="50">
        <v>0</v>
      </c>
      <c r="AH140" s="50">
        <v>0</v>
      </c>
      <c r="AI140" s="45">
        <f t="shared" si="7"/>
        <v>0</v>
      </c>
      <c r="AJ140" s="50">
        <v>0</v>
      </c>
      <c r="AK140" s="50">
        <v>0</v>
      </c>
      <c r="AL140" s="50">
        <v>0</v>
      </c>
      <c r="AM140" s="50">
        <v>0</v>
      </c>
      <c r="AN140" s="50">
        <v>0</v>
      </c>
      <c r="AO140" s="50">
        <v>0</v>
      </c>
      <c r="AP140" s="50">
        <v>0</v>
      </c>
      <c r="AQ140" s="45">
        <f t="shared" si="9"/>
        <v>0</v>
      </c>
      <c r="AR140" s="50">
        <v>0</v>
      </c>
      <c r="AS140" s="50">
        <v>0</v>
      </c>
      <c r="AT140" s="50">
        <v>0</v>
      </c>
      <c r="AU140" s="50">
        <v>0</v>
      </c>
      <c r="AV140" s="50">
        <v>0</v>
      </c>
      <c r="AW140" s="50">
        <v>0</v>
      </c>
      <c r="AX140" s="50">
        <v>0</v>
      </c>
      <c r="AY140" s="45">
        <f t="shared" si="11"/>
        <v>0</v>
      </c>
      <c r="AZ140" s="71">
        <f t="shared" si="12"/>
        <v>15470.949031059197</v>
      </c>
      <c r="BA140" s="68"/>
    </row>
    <row r="141" spans="1:53" ht="26.25" customHeight="1">
      <c r="A141" s="11" t="s">
        <v>403</v>
      </c>
      <c r="B141" s="11" t="s">
        <v>404</v>
      </c>
      <c r="C141" s="11" t="s">
        <v>42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45">
        <f t="shared" si="1"/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45">
        <f t="shared" si="3"/>
        <v>0</v>
      </c>
      <c r="T141" s="50">
        <v>0</v>
      </c>
      <c r="U141" s="50">
        <v>0</v>
      </c>
      <c r="V141" s="50">
        <v>0</v>
      </c>
      <c r="W141" s="50">
        <v>132731.61667109106</v>
      </c>
      <c r="X141" s="50">
        <v>0</v>
      </c>
      <c r="Y141" s="50">
        <v>0</v>
      </c>
      <c r="Z141" s="50">
        <v>0</v>
      </c>
      <c r="AA141" s="45">
        <f t="shared" si="5"/>
        <v>132731.61667109106</v>
      </c>
      <c r="AB141" s="50">
        <v>0</v>
      </c>
      <c r="AC141" s="50">
        <v>0</v>
      </c>
      <c r="AD141" s="50">
        <v>0</v>
      </c>
      <c r="AE141" s="50">
        <v>132731.61667109106</v>
      </c>
      <c r="AF141" s="50">
        <v>0</v>
      </c>
      <c r="AG141" s="50">
        <v>0</v>
      </c>
      <c r="AH141" s="50">
        <v>0</v>
      </c>
      <c r="AI141" s="45">
        <f t="shared" si="7"/>
        <v>132731.61667109106</v>
      </c>
      <c r="AJ141" s="50">
        <v>0</v>
      </c>
      <c r="AK141" s="50">
        <v>0</v>
      </c>
      <c r="AL141" s="50">
        <v>0</v>
      </c>
      <c r="AM141" s="50">
        <v>0</v>
      </c>
      <c r="AN141" s="50">
        <v>0</v>
      </c>
      <c r="AO141" s="50">
        <v>0</v>
      </c>
      <c r="AP141" s="50">
        <v>0</v>
      </c>
      <c r="AQ141" s="45">
        <f t="shared" si="9"/>
        <v>0</v>
      </c>
      <c r="AR141" s="50">
        <v>0</v>
      </c>
      <c r="AS141" s="50">
        <v>0</v>
      </c>
      <c r="AT141" s="50">
        <v>0</v>
      </c>
      <c r="AU141" s="50">
        <v>0</v>
      </c>
      <c r="AV141" s="50">
        <v>0</v>
      </c>
      <c r="AW141" s="50">
        <v>0</v>
      </c>
      <c r="AX141" s="50">
        <v>0</v>
      </c>
      <c r="AY141" s="45">
        <f t="shared" si="11"/>
        <v>0</v>
      </c>
      <c r="AZ141" s="71">
        <f t="shared" si="12"/>
        <v>265463.23334218212</v>
      </c>
      <c r="BA141" s="68"/>
    </row>
    <row r="142" spans="1:53" ht="26.25" customHeight="1">
      <c r="A142" s="11" t="s">
        <v>405</v>
      </c>
      <c r="B142" s="11" t="s">
        <v>406</v>
      </c>
      <c r="C142" s="11" t="s">
        <v>42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45">
        <f t="shared" si="1"/>
        <v>0</v>
      </c>
      <c r="L142" s="50">
        <v>0</v>
      </c>
      <c r="M142" s="50">
        <v>0</v>
      </c>
      <c r="N142" s="50">
        <v>26546.32333421821</v>
      </c>
      <c r="O142" s="50">
        <v>0</v>
      </c>
      <c r="P142" s="50">
        <v>0</v>
      </c>
      <c r="Q142" s="50">
        <v>0</v>
      </c>
      <c r="R142" s="50">
        <v>0</v>
      </c>
      <c r="S142" s="45">
        <f t="shared" si="3"/>
        <v>26546.32333421821</v>
      </c>
      <c r="T142" s="50">
        <v>0</v>
      </c>
      <c r="U142" s="50">
        <v>0</v>
      </c>
      <c r="V142" s="50">
        <v>39819.485001327317</v>
      </c>
      <c r="W142" s="50">
        <v>0</v>
      </c>
      <c r="X142" s="50">
        <v>0</v>
      </c>
      <c r="Y142" s="50">
        <v>0</v>
      </c>
      <c r="Z142" s="50">
        <v>0</v>
      </c>
      <c r="AA142" s="45">
        <f t="shared" si="5"/>
        <v>39819.485001327317</v>
      </c>
      <c r="AB142" s="50">
        <v>0</v>
      </c>
      <c r="AC142" s="50">
        <v>0</v>
      </c>
      <c r="AD142" s="50">
        <v>0</v>
      </c>
      <c r="AE142" s="50">
        <v>0</v>
      </c>
      <c r="AF142" s="50">
        <v>0</v>
      </c>
      <c r="AG142" s="50">
        <v>0</v>
      </c>
      <c r="AH142" s="50">
        <v>0</v>
      </c>
      <c r="AI142" s="45">
        <f t="shared" si="7"/>
        <v>0</v>
      </c>
      <c r="AJ142" s="50">
        <v>0</v>
      </c>
      <c r="AK142" s="50">
        <v>0</v>
      </c>
      <c r="AL142" s="50">
        <v>0</v>
      </c>
      <c r="AM142" s="50">
        <v>0</v>
      </c>
      <c r="AN142" s="50">
        <v>0</v>
      </c>
      <c r="AO142" s="50">
        <v>0</v>
      </c>
      <c r="AP142" s="50">
        <v>0</v>
      </c>
      <c r="AQ142" s="45">
        <f t="shared" si="9"/>
        <v>0</v>
      </c>
      <c r="AR142" s="50">
        <v>0</v>
      </c>
      <c r="AS142" s="50">
        <v>0</v>
      </c>
      <c r="AT142" s="50">
        <v>0</v>
      </c>
      <c r="AU142" s="50">
        <v>0</v>
      </c>
      <c r="AV142" s="50">
        <v>0</v>
      </c>
      <c r="AW142" s="50">
        <v>0</v>
      </c>
      <c r="AX142" s="50">
        <v>0</v>
      </c>
      <c r="AY142" s="45">
        <f t="shared" si="11"/>
        <v>0</v>
      </c>
      <c r="AZ142" s="71">
        <f t="shared" si="12"/>
        <v>66365.808335545531</v>
      </c>
      <c r="BA142" s="68"/>
    </row>
    <row r="143" spans="1:53" ht="26.25" customHeight="1">
      <c r="A143" s="11" t="s">
        <v>407</v>
      </c>
      <c r="B143" s="11" t="s">
        <v>408</v>
      </c>
      <c r="C143" s="11" t="s">
        <v>42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45">
        <f t="shared" si="1"/>
        <v>0</v>
      </c>
      <c r="L143" s="50">
        <v>0</v>
      </c>
      <c r="M143" s="50">
        <v>0</v>
      </c>
      <c r="N143" s="50">
        <v>13273.161667109105</v>
      </c>
      <c r="O143" s="50">
        <v>0</v>
      </c>
      <c r="P143" s="50">
        <v>0</v>
      </c>
      <c r="Q143" s="50">
        <v>0</v>
      </c>
      <c r="R143" s="50">
        <v>0</v>
      </c>
      <c r="S143" s="45">
        <f t="shared" si="3"/>
        <v>13273.161667109105</v>
      </c>
      <c r="T143" s="50">
        <v>39819.485001327317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45">
        <f t="shared" si="5"/>
        <v>39819.485001327317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45">
        <f t="shared" si="7"/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0</v>
      </c>
      <c r="AO143" s="50">
        <v>0</v>
      </c>
      <c r="AP143" s="50">
        <v>0</v>
      </c>
      <c r="AQ143" s="45">
        <f t="shared" si="9"/>
        <v>0</v>
      </c>
      <c r="AR143" s="50">
        <v>0</v>
      </c>
      <c r="AS143" s="50">
        <v>0</v>
      </c>
      <c r="AT143" s="50">
        <v>0</v>
      </c>
      <c r="AU143" s="50">
        <v>0</v>
      </c>
      <c r="AV143" s="50">
        <v>0</v>
      </c>
      <c r="AW143" s="50">
        <v>0</v>
      </c>
      <c r="AX143" s="50">
        <v>0</v>
      </c>
      <c r="AY143" s="45">
        <f t="shared" si="11"/>
        <v>0</v>
      </c>
      <c r="AZ143" s="71">
        <f t="shared" si="12"/>
        <v>53092.64666843642</v>
      </c>
      <c r="BA143" s="68"/>
    </row>
    <row r="144" spans="1:53" ht="26.25" customHeight="1">
      <c r="A144" s="11" t="s">
        <v>409</v>
      </c>
      <c r="B144" s="11" t="s">
        <v>410</v>
      </c>
      <c r="C144" s="11" t="s">
        <v>42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45">
        <f t="shared" si="1"/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45">
        <f t="shared" si="3"/>
        <v>0</v>
      </c>
      <c r="T144" s="50">
        <v>0</v>
      </c>
      <c r="U144" s="50">
        <v>0</v>
      </c>
      <c r="V144" s="50">
        <v>13273.161667109105</v>
      </c>
      <c r="W144" s="50">
        <v>0</v>
      </c>
      <c r="X144" s="50">
        <v>0</v>
      </c>
      <c r="Y144" s="50">
        <v>0</v>
      </c>
      <c r="Z144" s="50">
        <v>0</v>
      </c>
      <c r="AA144" s="45">
        <f t="shared" si="5"/>
        <v>13273.161667109105</v>
      </c>
      <c r="AB144" s="50">
        <v>53092.64666843642</v>
      </c>
      <c r="AC144" s="50">
        <v>0</v>
      </c>
      <c r="AD144" s="50">
        <v>0</v>
      </c>
      <c r="AE144" s="50">
        <v>0</v>
      </c>
      <c r="AF144" s="50">
        <v>0</v>
      </c>
      <c r="AG144" s="50">
        <v>0</v>
      </c>
      <c r="AH144" s="50">
        <v>0</v>
      </c>
      <c r="AI144" s="45">
        <f t="shared" si="7"/>
        <v>53092.64666843642</v>
      </c>
      <c r="AJ144" s="50">
        <v>0</v>
      </c>
      <c r="AK144" s="50">
        <v>0</v>
      </c>
      <c r="AL144" s="50">
        <v>0</v>
      </c>
      <c r="AM144" s="50">
        <v>0</v>
      </c>
      <c r="AN144" s="50">
        <v>0</v>
      </c>
      <c r="AO144" s="50">
        <v>0</v>
      </c>
      <c r="AP144" s="50">
        <v>0</v>
      </c>
      <c r="AQ144" s="45">
        <f t="shared" si="9"/>
        <v>0</v>
      </c>
      <c r="AR144" s="50">
        <v>0</v>
      </c>
      <c r="AS144" s="50">
        <v>0</v>
      </c>
      <c r="AT144" s="50">
        <v>0</v>
      </c>
      <c r="AU144" s="50">
        <v>0</v>
      </c>
      <c r="AV144" s="50">
        <v>0</v>
      </c>
      <c r="AW144" s="50">
        <v>0</v>
      </c>
      <c r="AX144" s="50">
        <v>0</v>
      </c>
      <c r="AY144" s="45">
        <f t="shared" si="11"/>
        <v>0</v>
      </c>
      <c r="AZ144" s="71">
        <f t="shared" si="12"/>
        <v>66365.808335545531</v>
      </c>
      <c r="BA144" s="68"/>
    </row>
    <row r="145" spans="1:53" ht="26.25" customHeight="1">
      <c r="A145" s="11" t="s">
        <v>411</v>
      </c>
      <c r="B145" s="11" t="s">
        <v>400</v>
      </c>
      <c r="C145" s="11" t="s">
        <v>164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45">
        <f t="shared" si="1"/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45">
        <f t="shared" si="3"/>
        <v>0</v>
      </c>
      <c r="T145" s="50">
        <v>42474.117334749135</v>
      </c>
      <c r="U145" s="50">
        <v>0</v>
      </c>
      <c r="V145" s="50">
        <v>92912.131669763738</v>
      </c>
      <c r="W145" s="50">
        <v>66365.808335545531</v>
      </c>
      <c r="X145" s="50">
        <v>0</v>
      </c>
      <c r="Y145" s="50">
        <v>0</v>
      </c>
      <c r="Z145" s="50">
        <v>39819.485001327317</v>
      </c>
      <c r="AA145" s="45">
        <f t="shared" si="5"/>
        <v>241571.54234138574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0</v>
      </c>
      <c r="AI145" s="45">
        <f t="shared" si="7"/>
        <v>0</v>
      </c>
      <c r="AJ145" s="50">
        <v>0</v>
      </c>
      <c r="AK145" s="50">
        <v>0</v>
      </c>
      <c r="AL145" s="50">
        <v>0</v>
      </c>
      <c r="AM145" s="50">
        <v>0</v>
      </c>
      <c r="AN145" s="50">
        <v>0</v>
      </c>
      <c r="AO145" s="50">
        <v>0</v>
      </c>
      <c r="AP145" s="50">
        <v>0</v>
      </c>
      <c r="AQ145" s="45">
        <f t="shared" si="9"/>
        <v>0</v>
      </c>
      <c r="AR145" s="50">
        <v>0</v>
      </c>
      <c r="AS145" s="50">
        <v>0</v>
      </c>
      <c r="AT145" s="50">
        <v>0</v>
      </c>
      <c r="AU145" s="50">
        <v>0</v>
      </c>
      <c r="AV145" s="50">
        <v>0</v>
      </c>
      <c r="AW145" s="50">
        <v>0</v>
      </c>
      <c r="AX145" s="50">
        <v>0</v>
      </c>
      <c r="AY145" s="45">
        <f t="shared" si="11"/>
        <v>0</v>
      </c>
      <c r="AZ145" s="71">
        <f t="shared" si="12"/>
        <v>241571.54234138574</v>
      </c>
      <c r="BA145" s="68"/>
    </row>
    <row r="146" spans="1:53" ht="26.25" customHeight="1">
      <c r="A146" s="11" t="s">
        <v>412</v>
      </c>
      <c r="B146" s="11" t="s">
        <v>404</v>
      </c>
      <c r="C146" s="11" t="s">
        <v>200</v>
      </c>
      <c r="D146" s="50">
        <v>0</v>
      </c>
      <c r="E146" s="50">
        <v>0</v>
      </c>
      <c r="F146" s="50">
        <v>65834.881868861165</v>
      </c>
      <c r="G146" s="50">
        <v>0</v>
      </c>
      <c r="H146" s="50">
        <v>0</v>
      </c>
      <c r="I146" s="50">
        <v>0</v>
      </c>
      <c r="J146" s="50">
        <v>0</v>
      </c>
      <c r="K146" s="45">
        <f t="shared" si="1"/>
        <v>65834.881868861165</v>
      </c>
      <c r="L146" s="50">
        <v>66365.808335545531</v>
      </c>
      <c r="M146" s="50">
        <v>0</v>
      </c>
      <c r="N146" s="50">
        <v>66365.808335545531</v>
      </c>
      <c r="O146" s="50">
        <v>0</v>
      </c>
      <c r="P146" s="50">
        <v>0</v>
      </c>
      <c r="Q146" s="50">
        <v>0</v>
      </c>
      <c r="R146" s="50">
        <v>0</v>
      </c>
      <c r="S146" s="45">
        <f t="shared" si="3"/>
        <v>132731.61667109106</v>
      </c>
      <c r="T146" s="50">
        <v>66365.808335545531</v>
      </c>
      <c r="U146" s="50">
        <v>0</v>
      </c>
      <c r="V146" s="50">
        <v>66365.808335545531</v>
      </c>
      <c r="W146" s="50">
        <v>0</v>
      </c>
      <c r="X146" s="50">
        <v>0</v>
      </c>
      <c r="Y146" s="50">
        <v>0</v>
      </c>
      <c r="Z146" s="50">
        <v>0</v>
      </c>
      <c r="AA146" s="45">
        <f t="shared" si="5"/>
        <v>132731.61667109106</v>
      </c>
      <c r="AB146" s="50">
        <v>66365.808335545531</v>
      </c>
      <c r="AC146" s="50">
        <v>0</v>
      </c>
      <c r="AD146" s="50">
        <v>66365.808335545531</v>
      </c>
      <c r="AE146" s="50">
        <v>0</v>
      </c>
      <c r="AF146" s="50">
        <v>0</v>
      </c>
      <c r="AG146" s="50">
        <v>0</v>
      </c>
      <c r="AH146" s="50">
        <v>0</v>
      </c>
      <c r="AI146" s="45">
        <f t="shared" si="7"/>
        <v>132731.61667109106</v>
      </c>
      <c r="AJ146" s="50">
        <v>66365.808335545531</v>
      </c>
      <c r="AK146" s="50">
        <v>0</v>
      </c>
      <c r="AL146" s="50">
        <v>66365.808335545531</v>
      </c>
      <c r="AM146" s="50">
        <v>0</v>
      </c>
      <c r="AN146" s="50">
        <v>0</v>
      </c>
      <c r="AO146" s="50">
        <v>0</v>
      </c>
      <c r="AP146" s="50">
        <v>0</v>
      </c>
      <c r="AQ146" s="45">
        <f t="shared" si="9"/>
        <v>132731.61667109106</v>
      </c>
      <c r="AR146" s="50">
        <v>66365.808335545531</v>
      </c>
      <c r="AS146" s="50">
        <v>0</v>
      </c>
      <c r="AT146" s="50">
        <v>66365.808335545531</v>
      </c>
      <c r="AU146" s="50">
        <v>0</v>
      </c>
      <c r="AV146" s="50">
        <v>0</v>
      </c>
      <c r="AW146" s="50">
        <v>0</v>
      </c>
      <c r="AX146" s="50">
        <v>0</v>
      </c>
      <c r="AY146" s="45">
        <f t="shared" si="11"/>
        <v>132731.61667109106</v>
      </c>
      <c r="AZ146" s="71">
        <f t="shared" si="12"/>
        <v>729492.96522431646</v>
      </c>
      <c r="BA146" s="68"/>
    </row>
    <row r="147" spans="1:53" ht="26.25" customHeight="1">
      <c r="A147" s="11" t="s">
        <v>413</v>
      </c>
      <c r="B147" s="11" t="s">
        <v>404</v>
      </c>
      <c r="C147" s="11" t="s">
        <v>55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45">
        <f t="shared" si="1"/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45">
        <f t="shared" si="3"/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45">
        <f t="shared" si="5"/>
        <v>0</v>
      </c>
      <c r="AB147" s="50">
        <v>0</v>
      </c>
      <c r="AC147" s="50">
        <v>0</v>
      </c>
      <c r="AD147" s="50">
        <v>372299.97345367668</v>
      </c>
      <c r="AE147" s="50">
        <v>248199.89381470668</v>
      </c>
      <c r="AF147" s="50">
        <v>0</v>
      </c>
      <c r="AG147" s="50">
        <v>0</v>
      </c>
      <c r="AH147" s="50">
        <v>0</v>
      </c>
      <c r="AI147" s="45">
        <f t="shared" si="7"/>
        <v>620499.86726838339</v>
      </c>
      <c r="AJ147" s="50">
        <v>0</v>
      </c>
      <c r="AK147" s="50">
        <v>0</v>
      </c>
      <c r="AL147" s="50">
        <v>372299.97345367668</v>
      </c>
      <c r="AM147" s="50">
        <v>248199.89381470668</v>
      </c>
      <c r="AN147" s="50">
        <v>0</v>
      </c>
      <c r="AO147" s="50">
        <v>0</v>
      </c>
      <c r="AP147" s="50">
        <v>0</v>
      </c>
      <c r="AQ147" s="45">
        <f t="shared" si="9"/>
        <v>620499.86726838339</v>
      </c>
      <c r="AR147" s="50">
        <v>0</v>
      </c>
      <c r="AS147" s="50">
        <v>0</v>
      </c>
      <c r="AT147" s="50">
        <v>372299.97345367668</v>
      </c>
      <c r="AU147" s="50">
        <v>248199.89381470668</v>
      </c>
      <c r="AV147" s="50">
        <v>0</v>
      </c>
      <c r="AW147" s="50">
        <v>0</v>
      </c>
      <c r="AX147" s="50">
        <v>0</v>
      </c>
      <c r="AY147" s="45">
        <f t="shared" si="11"/>
        <v>620499.86726838339</v>
      </c>
      <c r="AZ147" s="71">
        <f t="shared" si="12"/>
        <v>1861499.60180515</v>
      </c>
      <c r="BA147" s="68"/>
    </row>
    <row r="148" spans="1:53" ht="26.25" customHeight="1">
      <c r="A148" s="11" t="s">
        <v>414</v>
      </c>
      <c r="B148" s="11" t="s">
        <v>415</v>
      </c>
      <c r="C148" s="11" t="s">
        <v>55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45">
        <f t="shared" si="1"/>
        <v>0</v>
      </c>
      <c r="L148" s="50">
        <v>0</v>
      </c>
      <c r="M148" s="50">
        <v>0</v>
      </c>
      <c r="N148" s="50">
        <v>21599.946907353333</v>
      </c>
      <c r="O148" s="50">
        <v>103500</v>
      </c>
      <c r="P148" s="50">
        <v>0</v>
      </c>
      <c r="Q148" s="50">
        <v>0</v>
      </c>
      <c r="R148" s="50">
        <v>0</v>
      </c>
      <c r="S148" s="45">
        <f t="shared" si="3"/>
        <v>125099.94690735333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0">
        <v>0</v>
      </c>
      <c r="AA148" s="45">
        <f t="shared" si="5"/>
        <v>0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0</v>
      </c>
      <c r="AH148" s="50">
        <v>0</v>
      </c>
      <c r="AI148" s="45">
        <f t="shared" si="7"/>
        <v>0</v>
      </c>
      <c r="AJ148" s="50">
        <v>0</v>
      </c>
      <c r="AK148" s="50">
        <v>0</v>
      </c>
      <c r="AL148" s="50">
        <v>0</v>
      </c>
      <c r="AM148" s="50">
        <v>0</v>
      </c>
      <c r="AN148" s="50">
        <v>0</v>
      </c>
      <c r="AO148" s="50">
        <v>0</v>
      </c>
      <c r="AP148" s="50">
        <v>0</v>
      </c>
      <c r="AQ148" s="45">
        <f t="shared" si="9"/>
        <v>0</v>
      </c>
      <c r="AR148" s="50">
        <v>0</v>
      </c>
      <c r="AS148" s="50">
        <v>0</v>
      </c>
      <c r="AT148" s="50">
        <v>0</v>
      </c>
      <c r="AU148" s="50">
        <v>0</v>
      </c>
      <c r="AV148" s="50">
        <v>0</v>
      </c>
      <c r="AW148" s="50">
        <v>0</v>
      </c>
      <c r="AX148" s="50">
        <v>0</v>
      </c>
      <c r="AY148" s="45">
        <f t="shared" si="11"/>
        <v>0</v>
      </c>
      <c r="AZ148" s="71">
        <f t="shared" si="12"/>
        <v>125099.94690735333</v>
      </c>
      <c r="BA148" s="68"/>
    </row>
    <row r="149" spans="1:53" ht="26.25" customHeight="1">
      <c r="A149" s="11" t="s">
        <v>416</v>
      </c>
      <c r="B149" s="11" t="s">
        <v>417</v>
      </c>
      <c r="C149" s="11" t="s">
        <v>164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45">
        <f t="shared" si="1"/>
        <v>0</v>
      </c>
      <c r="L149" s="50">
        <v>33182.904167772766</v>
      </c>
      <c r="M149" s="50">
        <v>13273.161667109105</v>
      </c>
      <c r="N149" s="50">
        <v>46456.065834881869</v>
      </c>
      <c r="O149" s="50">
        <v>0</v>
      </c>
      <c r="P149" s="50">
        <v>0</v>
      </c>
      <c r="Q149" s="50">
        <v>0</v>
      </c>
      <c r="R149" s="50">
        <v>0</v>
      </c>
      <c r="S149" s="45">
        <f t="shared" si="3"/>
        <v>92912.131669763738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45">
        <f t="shared" si="5"/>
        <v>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45">
        <f t="shared" si="7"/>
        <v>0</v>
      </c>
      <c r="AJ149" s="50">
        <v>0</v>
      </c>
      <c r="AK149" s="50">
        <v>0</v>
      </c>
      <c r="AL149" s="50">
        <v>0</v>
      </c>
      <c r="AM149" s="50">
        <v>0</v>
      </c>
      <c r="AN149" s="50">
        <v>0</v>
      </c>
      <c r="AO149" s="50">
        <v>0</v>
      </c>
      <c r="AP149" s="50">
        <v>0</v>
      </c>
      <c r="AQ149" s="45">
        <f t="shared" si="9"/>
        <v>0</v>
      </c>
      <c r="AR149" s="50">
        <v>0</v>
      </c>
      <c r="AS149" s="50">
        <v>0</v>
      </c>
      <c r="AT149" s="50">
        <v>0</v>
      </c>
      <c r="AU149" s="50">
        <v>0</v>
      </c>
      <c r="AV149" s="50">
        <v>0</v>
      </c>
      <c r="AW149" s="50">
        <v>0</v>
      </c>
      <c r="AX149" s="50">
        <v>0</v>
      </c>
      <c r="AY149" s="45">
        <f t="shared" si="11"/>
        <v>0</v>
      </c>
      <c r="AZ149" s="71">
        <f t="shared" si="12"/>
        <v>92912.131669763738</v>
      </c>
      <c r="BA149" s="68"/>
    </row>
    <row r="150" spans="1:53" ht="26.25" customHeight="1">
      <c r="A150" s="11" t="s">
        <v>418</v>
      </c>
      <c r="B150" s="11" t="s">
        <v>419</v>
      </c>
      <c r="C150" s="11" t="s">
        <v>50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50">
        <v>0</v>
      </c>
      <c r="J150" s="50">
        <v>0</v>
      </c>
      <c r="K150" s="45">
        <f t="shared" si="1"/>
        <v>0</v>
      </c>
      <c r="L150" s="50">
        <v>0</v>
      </c>
      <c r="M150" s="50">
        <v>5309.2646668436419</v>
      </c>
      <c r="N150" s="50">
        <v>7963.8970002654632</v>
      </c>
      <c r="O150" s="50">
        <v>0</v>
      </c>
      <c r="P150" s="50">
        <v>0</v>
      </c>
      <c r="Q150" s="50">
        <v>0</v>
      </c>
      <c r="R150" s="50">
        <v>0</v>
      </c>
      <c r="S150" s="45">
        <f t="shared" si="3"/>
        <v>13273.161667109105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45">
        <f t="shared" si="5"/>
        <v>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0</v>
      </c>
      <c r="AI150" s="45">
        <f t="shared" si="7"/>
        <v>0</v>
      </c>
      <c r="AJ150" s="50">
        <v>0</v>
      </c>
      <c r="AK150" s="50">
        <v>0</v>
      </c>
      <c r="AL150" s="50">
        <v>0</v>
      </c>
      <c r="AM150" s="50">
        <v>0</v>
      </c>
      <c r="AN150" s="50">
        <v>0</v>
      </c>
      <c r="AO150" s="50">
        <v>0</v>
      </c>
      <c r="AP150" s="50">
        <v>0</v>
      </c>
      <c r="AQ150" s="45">
        <f t="shared" si="9"/>
        <v>0</v>
      </c>
      <c r="AR150" s="50">
        <v>0</v>
      </c>
      <c r="AS150" s="50">
        <v>0</v>
      </c>
      <c r="AT150" s="50">
        <v>0</v>
      </c>
      <c r="AU150" s="50">
        <v>0</v>
      </c>
      <c r="AV150" s="50">
        <v>0</v>
      </c>
      <c r="AW150" s="50">
        <v>0</v>
      </c>
      <c r="AX150" s="50">
        <v>0</v>
      </c>
      <c r="AY150" s="45">
        <f t="shared" si="11"/>
        <v>0</v>
      </c>
      <c r="AZ150" s="71">
        <f t="shared" si="12"/>
        <v>13273.161667109105</v>
      </c>
      <c r="BA150" s="68"/>
    </row>
    <row r="151" spans="1:53" ht="26.25" customHeight="1">
      <c r="A151" s="11" t="s">
        <v>420</v>
      </c>
      <c r="B151" s="11" t="s">
        <v>421</v>
      </c>
      <c r="C151" s="11" t="s">
        <v>50</v>
      </c>
      <c r="D151" s="50">
        <v>0</v>
      </c>
      <c r="E151" s="50">
        <v>0</v>
      </c>
      <c r="F151" s="50">
        <v>0</v>
      </c>
      <c r="G151" s="50">
        <v>0</v>
      </c>
      <c r="H151" s="50">
        <v>0</v>
      </c>
      <c r="I151" s="50">
        <v>0</v>
      </c>
      <c r="J151" s="50">
        <v>0</v>
      </c>
      <c r="K151" s="45">
        <f t="shared" si="1"/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45">
        <f t="shared" si="3"/>
        <v>0</v>
      </c>
      <c r="T151" s="50">
        <v>0</v>
      </c>
      <c r="U151" s="50">
        <v>0</v>
      </c>
      <c r="V151" s="50">
        <v>92912.131669763738</v>
      </c>
      <c r="W151" s="50">
        <v>132731.61667109106</v>
      </c>
      <c r="X151" s="50">
        <v>0</v>
      </c>
      <c r="Y151" s="50">
        <v>0</v>
      </c>
      <c r="Z151" s="50">
        <v>0</v>
      </c>
      <c r="AA151" s="45">
        <f t="shared" si="5"/>
        <v>225643.7483408548</v>
      </c>
      <c r="AB151" s="50">
        <v>0</v>
      </c>
      <c r="AC151" s="50">
        <v>0</v>
      </c>
      <c r="AD151" s="50">
        <v>0</v>
      </c>
      <c r="AE151" s="50">
        <v>0</v>
      </c>
      <c r="AF151" s="50">
        <v>0</v>
      </c>
      <c r="AG151" s="50">
        <v>0</v>
      </c>
      <c r="AH151" s="50">
        <v>0</v>
      </c>
      <c r="AI151" s="45">
        <f t="shared" si="7"/>
        <v>0</v>
      </c>
      <c r="AJ151" s="50">
        <v>0</v>
      </c>
      <c r="AK151" s="50">
        <v>0</v>
      </c>
      <c r="AL151" s="50">
        <v>0</v>
      </c>
      <c r="AM151" s="50">
        <v>0</v>
      </c>
      <c r="AN151" s="50">
        <v>0</v>
      </c>
      <c r="AO151" s="50">
        <v>0</v>
      </c>
      <c r="AP151" s="50">
        <v>0</v>
      </c>
      <c r="AQ151" s="45">
        <f t="shared" si="9"/>
        <v>0</v>
      </c>
      <c r="AR151" s="50">
        <v>0</v>
      </c>
      <c r="AS151" s="50">
        <v>0</v>
      </c>
      <c r="AT151" s="50">
        <v>0</v>
      </c>
      <c r="AU151" s="50">
        <v>0</v>
      </c>
      <c r="AV151" s="50">
        <v>0</v>
      </c>
      <c r="AW151" s="50">
        <v>0</v>
      </c>
      <c r="AX151" s="50">
        <v>0</v>
      </c>
      <c r="AY151" s="45">
        <f t="shared" si="11"/>
        <v>0</v>
      </c>
      <c r="AZ151" s="71">
        <f t="shared" si="12"/>
        <v>225643.7483408548</v>
      </c>
      <c r="BA151" s="68"/>
    </row>
    <row r="152" spans="1:53" ht="26.25" customHeight="1">
      <c r="A152" s="46" t="s">
        <v>422</v>
      </c>
      <c r="B152" s="46" t="s">
        <v>423</v>
      </c>
      <c r="C152" s="46" t="s">
        <v>18</v>
      </c>
      <c r="D152" s="45">
        <f t="shared" ref="D152:J152" si="139">SUM(D153:D158)</f>
        <v>0</v>
      </c>
      <c r="E152" s="45">
        <f t="shared" si="139"/>
        <v>0</v>
      </c>
      <c r="F152" s="45">
        <f t="shared" si="139"/>
        <v>78975.311919299187</v>
      </c>
      <c r="G152" s="45">
        <f t="shared" si="139"/>
        <v>117069.28590390232</v>
      </c>
      <c r="H152" s="45">
        <f t="shared" si="139"/>
        <v>0</v>
      </c>
      <c r="I152" s="45">
        <f t="shared" si="139"/>
        <v>0</v>
      </c>
      <c r="J152" s="45">
        <f t="shared" si="139"/>
        <v>0</v>
      </c>
      <c r="K152" s="45">
        <f t="shared" si="1"/>
        <v>196044.5978232015</v>
      </c>
      <c r="L152" s="45">
        <f t="shared" ref="L152:R152" si="140">SUM(L153:L158)</f>
        <v>0</v>
      </c>
      <c r="M152" s="45">
        <f t="shared" si="140"/>
        <v>0</v>
      </c>
      <c r="N152" s="45">
        <f t="shared" si="140"/>
        <v>47119.723918237331</v>
      </c>
      <c r="O152" s="45">
        <f t="shared" si="140"/>
        <v>198433.76692328113</v>
      </c>
      <c r="P152" s="45">
        <f t="shared" si="140"/>
        <v>0</v>
      </c>
      <c r="Q152" s="45">
        <f t="shared" si="140"/>
        <v>0</v>
      </c>
      <c r="R152" s="45">
        <f t="shared" si="140"/>
        <v>0</v>
      </c>
      <c r="S152" s="45">
        <f t="shared" si="3"/>
        <v>245553.49084151845</v>
      </c>
      <c r="T152" s="45">
        <f t="shared" ref="T152:Z152" si="141">SUM(T153:T158)</f>
        <v>0</v>
      </c>
      <c r="U152" s="45">
        <f t="shared" si="141"/>
        <v>0</v>
      </c>
      <c r="V152" s="45">
        <f t="shared" si="141"/>
        <v>38160.339792938677</v>
      </c>
      <c r="W152" s="45">
        <f t="shared" si="141"/>
        <v>155627.82054685426</v>
      </c>
      <c r="X152" s="45">
        <f t="shared" si="141"/>
        <v>0</v>
      </c>
      <c r="Y152" s="45">
        <f t="shared" si="141"/>
        <v>0</v>
      </c>
      <c r="Z152" s="45">
        <f t="shared" si="141"/>
        <v>0</v>
      </c>
      <c r="AA152" s="45">
        <f t="shared" si="5"/>
        <v>193788.16033979293</v>
      </c>
      <c r="AB152" s="45">
        <f t="shared" ref="AB152:AH152" si="142">SUM(AB153:AB158)</f>
        <v>132731.61667109106</v>
      </c>
      <c r="AC152" s="45">
        <f t="shared" si="142"/>
        <v>0</v>
      </c>
      <c r="AD152" s="45">
        <f t="shared" si="142"/>
        <v>39819.485001327317</v>
      </c>
      <c r="AE152" s="45">
        <f t="shared" si="142"/>
        <v>451287.4966817096</v>
      </c>
      <c r="AF152" s="45">
        <f t="shared" si="142"/>
        <v>0</v>
      </c>
      <c r="AG152" s="45">
        <f t="shared" si="142"/>
        <v>0</v>
      </c>
      <c r="AH152" s="45">
        <f t="shared" si="142"/>
        <v>0</v>
      </c>
      <c r="AI152" s="45">
        <f t="shared" si="7"/>
        <v>623838.59835412796</v>
      </c>
      <c r="AJ152" s="45">
        <f t="shared" ref="AJ152:AP152" si="143">SUM(AJ153:AJ158)</f>
        <v>0</v>
      </c>
      <c r="AK152" s="45">
        <f t="shared" si="143"/>
        <v>66365.808335545531</v>
      </c>
      <c r="AL152" s="45">
        <f t="shared" si="143"/>
        <v>11945.845500398194</v>
      </c>
      <c r="AM152" s="45">
        <f t="shared" si="143"/>
        <v>261481.28484204938</v>
      </c>
      <c r="AN152" s="45">
        <f t="shared" si="143"/>
        <v>0</v>
      </c>
      <c r="AO152" s="45">
        <f t="shared" si="143"/>
        <v>0</v>
      </c>
      <c r="AP152" s="45">
        <f t="shared" si="143"/>
        <v>0</v>
      </c>
      <c r="AQ152" s="45">
        <f t="shared" si="9"/>
        <v>339792.93867799314</v>
      </c>
      <c r="AR152" s="45">
        <f t="shared" ref="AR152:AX152" si="144">SUM(AR153:AR158)</f>
        <v>66365.808335545531</v>
      </c>
      <c r="AS152" s="45">
        <f t="shared" si="144"/>
        <v>0</v>
      </c>
      <c r="AT152" s="45">
        <f t="shared" si="144"/>
        <v>0</v>
      </c>
      <c r="AU152" s="45">
        <f t="shared" si="144"/>
        <v>331829.04167772766</v>
      </c>
      <c r="AV152" s="45">
        <f t="shared" si="144"/>
        <v>0</v>
      </c>
      <c r="AW152" s="45">
        <f t="shared" si="144"/>
        <v>0</v>
      </c>
      <c r="AX152" s="45">
        <f t="shared" si="144"/>
        <v>0</v>
      </c>
      <c r="AY152" s="49">
        <f t="shared" si="11"/>
        <v>398194.85001327319</v>
      </c>
      <c r="AZ152" s="71">
        <f t="shared" si="12"/>
        <v>1997212.6360499072</v>
      </c>
      <c r="BA152" s="68"/>
    </row>
    <row r="153" spans="1:53" ht="26.25" customHeight="1">
      <c r="A153" s="11" t="s">
        <v>427</v>
      </c>
      <c r="B153" s="11" t="s">
        <v>428</v>
      </c>
      <c r="C153" s="11" t="s">
        <v>171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45">
        <f t="shared" si="1"/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45">
        <f t="shared" si="3"/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45">
        <f t="shared" si="5"/>
        <v>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0">
        <v>0</v>
      </c>
      <c r="AH153" s="50">
        <v>0</v>
      </c>
      <c r="AI153" s="45">
        <f t="shared" si="7"/>
        <v>0</v>
      </c>
      <c r="AJ153" s="50">
        <v>0</v>
      </c>
      <c r="AK153" s="50">
        <v>0</v>
      </c>
      <c r="AL153" s="50">
        <v>0</v>
      </c>
      <c r="AM153" s="50">
        <v>0</v>
      </c>
      <c r="AN153" s="50">
        <v>0</v>
      </c>
      <c r="AO153" s="50">
        <v>0</v>
      </c>
      <c r="AP153" s="50">
        <v>0</v>
      </c>
      <c r="AQ153" s="45">
        <f t="shared" si="9"/>
        <v>0</v>
      </c>
      <c r="AR153" s="50">
        <v>0</v>
      </c>
      <c r="AS153" s="50">
        <v>0</v>
      </c>
      <c r="AT153" s="50">
        <v>0</v>
      </c>
      <c r="AU153" s="50">
        <v>132731.61667109106</v>
      </c>
      <c r="AV153" s="50">
        <v>0</v>
      </c>
      <c r="AW153" s="50">
        <v>0</v>
      </c>
      <c r="AX153" s="50">
        <v>0</v>
      </c>
      <c r="AY153" s="45">
        <f t="shared" si="11"/>
        <v>132731.61667109106</v>
      </c>
      <c r="AZ153" s="71">
        <f t="shared" si="12"/>
        <v>132731.61667109106</v>
      </c>
      <c r="BA153" s="68"/>
    </row>
    <row r="154" spans="1:53" ht="26.25" customHeight="1">
      <c r="A154" s="11" t="s">
        <v>429</v>
      </c>
      <c r="B154" s="12" t="s">
        <v>430</v>
      </c>
      <c r="C154" s="12" t="s">
        <v>42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45">
        <f t="shared" si="1"/>
        <v>0</v>
      </c>
      <c r="L154" s="50">
        <v>0</v>
      </c>
      <c r="M154" s="50">
        <v>0</v>
      </c>
      <c r="N154" s="50">
        <v>0</v>
      </c>
      <c r="O154" s="50">
        <v>96894.080169896479</v>
      </c>
      <c r="P154" s="50">
        <v>0</v>
      </c>
      <c r="Q154" s="50">
        <v>0</v>
      </c>
      <c r="R154" s="50">
        <v>0</v>
      </c>
      <c r="S154" s="45">
        <f t="shared" si="3"/>
        <v>96894.080169896479</v>
      </c>
      <c r="T154" s="50">
        <v>0</v>
      </c>
      <c r="U154" s="50">
        <v>0</v>
      </c>
      <c r="V154" s="50">
        <v>0</v>
      </c>
      <c r="W154" s="50">
        <v>53092.64666843642</v>
      </c>
      <c r="X154" s="50">
        <v>0</v>
      </c>
      <c r="Y154" s="50">
        <v>0</v>
      </c>
      <c r="Z154" s="50">
        <v>0</v>
      </c>
      <c r="AA154" s="45">
        <f t="shared" si="5"/>
        <v>53092.64666843642</v>
      </c>
      <c r="AB154" s="50">
        <v>0</v>
      </c>
      <c r="AC154" s="50">
        <v>0</v>
      </c>
      <c r="AD154" s="50">
        <v>0</v>
      </c>
      <c r="AE154" s="50">
        <v>53092.64666843642</v>
      </c>
      <c r="AF154" s="50">
        <v>0</v>
      </c>
      <c r="AG154" s="50">
        <v>0</v>
      </c>
      <c r="AH154" s="50">
        <v>0</v>
      </c>
      <c r="AI154" s="45">
        <f t="shared" si="7"/>
        <v>53092.64666843642</v>
      </c>
      <c r="AJ154" s="50">
        <v>0</v>
      </c>
      <c r="AK154" s="50">
        <v>0</v>
      </c>
      <c r="AL154" s="50">
        <v>0</v>
      </c>
      <c r="AM154" s="50">
        <v>62383.859835412797</v>
      </c>
      <c r="AN154" s="50">
        <v>0</v>
      </c>
      <c r="AO154" s="50">
        <v>0</v>
      </c>
      <c r="AP154" s="50">
        <v>0</v>
      </c>
      <c r="AQ154" s="45">
        <f t="shared" si="9"/>
        <v>62383.859835412797</v>
      </c>
      <c r="AR154" s="50">
        <v>0</v>
      </c>
      <c r="AS154" s="50">
        <v>0</v>
      </c>
      <c r="AT154" s="50">
        <v>0</v>
      </c>
      <c r="AU154" s="50">
        <v>0</v>
      </c>
      <c r="AV154" s="50">
        <v>0</v>
      </c>
      <c r="AW154" s="50">
        <v>0</v>
      </c>
      <c r="AX154" s="50">
        <v>0</v>
      </c>
      <c r="AY154" s="45">
        <f t="shared" si="11"/>
        <v>0</v>
      </c>
      <c r="AZ154" s="71">
        <f t="shared" si="12"/>
        <v>265463.23334218212</v>
      </c>
      <c r="BA154" s="68"/>
    </row>
    <row r="155" spans="1:53" ht="26.25" customHeight="1">
      <c r="A155" s="11" t="s">
        <v>431</v>
      </c>
      <c r="B155" s="12" t="s">
        <v>432</v>
      </c>
      <c r="C155" s="12" t="s">
        <v>42</v>
      </c>
      <c r="D155" s="50">
        <v>0</v>
      </c>
      <c r="E155" s="50">
        <v>0</v>
      </c>
      <c r="F155" s="50">
        <v>36501.194584550038</v>
      </c>
      <c r="G155" s="50">
        <v>17520.57340058402</v>
      </c>
      <c r="H155" s="50">
        <v>0</v>
      </c>
      <c r="I155" s="50">
        <v>0</v>
      </c>
      <c r="J155" s="50">
        <v>0</v>
      </c>
      <c r="K155" s="45">
        <f t="shared" si="1"/>
        <v>54021.767985134058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45">
        <f t="shared" si="3"/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45">
        <f t="shared" si="5"/>
        <v>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45">
        <f t="shared" si="7"/>
        <v>0</v>
      </c>
      <c r="AJ155" s="50">
        <v>0</v>
      </c>
      <c r="AK155" s="50">
        <v>0</v>
      </c>
      <c r="AL155" s="50">
        <v>0</v>
      </c>
      <c r="AM155" s="50">
        <v>0</v>
      </c>
      <c r="AN155" s="50">
        <v>0</v>
      </c>
      <c r="AO155" s="50">
        <v>0</v>
      </c>
      <c r="AP155" s="50">
        <v>0</v>
      </c>
      <c r="AQ155" s="45">
        <f t="shared" si="9"/>
        <v>0</v>
      </c>
      <c r="AR155" s="50">
        <v>0</v>
      </c>
      <c r="AS155" s="50">
        <v>0</v>
      </c>
      <c r="AT155" s="50">
        <v>0</v>
      </c>
      <c r="AU155" s="50">
        <v>0</v>
      </c>
      <c r="AV155" s="50">
        <v>0</v>
      </c>
      <c r="AW155" s="50">
        <v>0</v>
      </c>
      <c r="AX155" s="50">
        <v>0</v>
      </c>
      <c r="AY155" s="45">
        <f t="shared" si="11"/>
        <v>0</v>
      </c>
      <c r="AZ155" s="71">
        <f t="shared" si="12"/>
        <v>54021.767985134058</v>
      </c>
      <c r="BA155" s="68"/>
    </row>
    <row r="156" spans="1:53" ht="26.25" customHeight="1">
      <c r="A156" s="11" t="s">
        <v>433</v>
      </c>
      <c r="B156" s="12" t="s">
        <v>434</v>
      </c>
      <c r="C156" s="12" t="s">
        <v>42</v>
      </c>
      <c r="D156" s="50">
        <v>0</v>
      </c>
      <c r="E156" s="50">
        <v>0</v>
      </c>
      <c r="F156" s="50">
        <v>9291.2131669763749</v>
      </c>
      <c r="G156" s="50">
        <v>0</v>
      </c>
      <c r="H156" s="50">
        <v>0</v>
      </c>
      <c r="I156" s="50">
        <v>0</v>
      </c>
      <c r="J156" s="50">
        <v>0</v>
      </c>
      <c r="K156" s="45">
        <f t="shared" si="1"/>
        <v>9291.2131669763749</v>
      </c>
      <c r="L156" s="50">
        <v>0</v>
      </c>
      <c r="M156" s="50">
        <v>0</v>
      </c>
      <c r="N156" s="50">
        <v>13273.161667109105</v>
      </c>
      <c r="O156" s="50">
        <v>0</v>
      </c>
      <c r="P156" s="50">
        <v>0</v>
      </c>
      <c r="Q156" s="50">
        <v>0</v>
      </c>
      <c r="R156" s="50">
        <v>0</v>
      </c>
      <c r="S156" s="45">
        <f t="shared" si="3"/>
        <v>13273.161667109105</v>
      </c>
      <c r="T156" s="50">
        <v>0</v>
      </c>
      <c r="U156" s="50">
        <v>0</v>
      </c>
      <c r="V156" s="50">
        <v>3981.9485001327316</v>
      </c>
      <c r="W156" s="50">
        <v>0</v>
      </c>
      <c r="X156" s="50">
        <v>0</v>
      </c>
      <c r="Y156" s="50">
        <v>0</v>
      </c>
      <c r="Z156" s="50">
        <v>0</v>
      </c>
      <c r="AA156" s="45">
        <f t="shared" si="5"/>
        <v>3981.9485001327316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0</v>
      </c>
      <c r="AI156" s="45">
        <f t="shared" si="7"/>
        <v>0</v>
      </c>
      <c r="AJ156" s="50">
        <v>0</v>
      </c>
      <c r="AK156" s="50">
        <v>0</v>
      </c>
      <c r="AL156" s="50">
        <v>0</v>
      </c>
      <c r="AM156" s="50">
        <v>0</v>
      </c>
      <c r="AN156" s="50">
        <v>0</v>
      </c>
      <c r="AO156" s="50">
        <v>0</v>
      </c>
      <c r="AP156" s="50">
        <v>0</v>
      </c>
      <c r="AQ156" s="45">
        <f t="shared" si="9"/>
        <v>0</v>
      </c>
      <c r="AR156" s="50">
        <v>0</v>
      </c>
      <c r="AS156" s="50">
        <v>0</v>
      </c>
      <c r="AT156" s="50">
        <v>0</v>
      </c>
      <c r="AU156" s="50">
        <v>0</v>
      </c>
      <c r="AV156" s="50">
        <v>0</v>
      </c>
      <c r="AW156" s="50">
        <v>0</v>
      </c>
      <c r="AX156" s="50">
        <v>0</v>
      </c>
      <c r="AY156" s="45">
        <f t="shared" si="11"/>
        <v>0</v>
      </c>
      <c r="AZ156" s="71">
        <f t="shared" si="12"/>
        <v>26546.32333421821</v>
      </c>
      <c r="BA156" s="68"/>
    </row>
    <row r="157" spans="1:53" ht="26.25" customHeight="1">
      <c r="A157" s="11" t="s">
        <v>435</v>
      </c>
      <c r="B157" s="12" t="s">
        <v>436</v>
      </c>
      <c r="C157" s="12" t="s">
        <v>45</v>
      </c>
      <c r="D157" s="50">
        <v>0</v>
      </c>
      <c r="E157" s="50">
        <v>0</v>
      </c>
      <c r="F157" s="50">
        <v>26546.32333421821</v>
      </c>
      <c r="G157" s="50">
        <v>0</v>
      </c>
      <c r="H157" s="50">
        <v>0</v>
      </c>
      <c r="I157" s="50">
        <v>0</v>
      </c>
      <c r="J157" s="50">
        <v>0</v>
      </c>
      <c r="K157" s="45">
        <f t="shared" si="1"/>
        <v>26546.32333421821</v>
      </c>
      <c r="L157" s="50">
        <v>0</v>
      </c>
      <c r="M157" s="50">
        <v>0</v>
      </c>
      <c r="N157" s="50">
        <v>27077.249800902577</v>
      </c>
      <c r="O157" s="50">
        <v>0</v>
      </c>
      <c r="P157" s="50">
        <v>0</v>
      </c>
      <c r="Q157" s="50">
        <v>0</v>
      </c>
      <c r="R157" s="50">
        <v>0</v>
      </c>
      <c r="S157" s="45">
        <f t="shared" si="3"/>
        <v>27077.249800902577</v>
      </c>
      <c r="T157" s="50">
        <v>0</v>
      </c>
      <c r="U157" s="50">
        <v>0</v>
      </c>
      <c r="V157" s="50">
        <v>27342.713034244756</v>
      </c>
      <c r="W157" s="50">
        <v>0</v>
      </c>
      <c r="X157" s="50">
        <v>0</v>
      </c>
      <c r="Y157" s="50">
        <v>0</v>
      </c>
      <c r="Z157" s="50">
        <v>0</v>
      </c>
      <c r="AA157" s="45">
        <f t="shared" si="5"/>
        <v>27342.713034244756</v>
      </c>
      <c r="AB157" s="50">
        <v>132731.61667109106</v>
      </c>
      <c r="AC157" s="50">
        <v>0</v>
      </c>
      <c r="AD157" s="50">
        <v>39819.485001327317</v>
      </c>
      <c r="AE157" s="50">
        <v>398194.85001327319</v>
      </c>
      <c r="AF157" s="50">
        <v>0</v>
      </c>
      <c r="AG157" s="50">
        <v>0</v>
      </c>
      <c r="AH157" s="50">
        <v>0</v>
      </c>
      <c r="AI157" s="45">
        <f t="shared" si="7"/>
        <v>570745.9516856916</v>
      </c>
      <c r="AJ157" s="50">
        <v>0</v>
      </c>
      <c r="AK157" s="50">
        <v>66365.808335545531</v>
      </c>
      <c r="AL157" s="50">
        <v>11945.845500398194</v>
      </c>
      <c r="AM157" s="50">
        <v>199097.42500663659</v>
      </c>
      <c r="AN157" s="50">
        <v>0</v>
      </c>
      <c r="AO157" s="50">
        <v>0</v>
      </c>
      <c r="AP157" s="50">
        <v>0</v>
      </c>
      <c r="AQ157" s="45">
        <f t="shared" si="9"/>
        <v>277409.07884258032</v>
      </c>
      <c r="AR157" s="50">
        <v>66365.808335545531</v>
      </c>
      <c r="AS157" s="50">
        <v>0</v>
      </c>
      <c r="AT157" s="50">
        <v>0</v>
      </c>
      <c r="AU157" s="50">
        <v>199097.42500663659</v>
      </c>
      <c r="AV157" s="50">
        <v>0</v>
      </c>
      <c r="AW157" s="50">
        <v>0</v>
      </c>
      <c r="AX157" s="50">
        <v>0</v>
      </c>
      <c r="AY157" s="45">
        <f t="shared" si="11"/>
        <v>265463.23334218212</v>
      </c>
      <c r="AZ157" s="71">
        <f t="shared" si="12"/>
        <v>1194584.5500398194</v>
      </c>
      <c r="BA157" s="68"/>
    </row>
    <row r="158" spans="1:53" ht="26.25" customHeight="1">
      <c r="A158" s="11" t="s">
        <v>437</v>
      </c>
      <c r="B158" s="12" t="s">
        <v>438</v>
      </c>
      <c r="C158" s="12" t="s">
        <v>45</v>
      </c>
      <c r="D158" s="50">
        <v>0</v>
      </c>
      <c r="E158" s="50">
        <v>0</v>
      </c>
      <c r="F158" s="50">
        <v>6636.5808335545526</v>
      </c>
      <c r="G158" s="50">
        <v>99548.712503318297</v>
      </c>
      <c r="H158" s="50">
        <v>0</v>
      </c>
      <c r="I158" s="50">
        <v>0</v>
      </c>
      <c r="J158" s="50">
        <v>0</v>
      </c>
      <c r="K158" s="45">
        <f t="shared" si="1"/>
        <v>106185.29333687286</v>
      </c>
      <c r="L158" s="50">
        <v>0</v>
      </c>
      <c r="M158" s="50">
        <v>0</v>
      </c>
      <c r="N158" s="50">
        <v>6769.3124502256442</v>
      </c>
      <c r="O158" s="50">
        <v>101539.68675338465</v>
      </c>
      <c r="P158" s="50">
        <v>0</v>
      </c>
      <c r="Q158" s="50">
        <v>0</v>
      </c>
      <c r="R158" s="50">
        <v>0</v>
      </c>
      <c r="S158" s="45">
        <f t="shared" si="3"/>
        <v>108308.99920361029</v>
      </c>
      <c r="T158" s="50">
        <v>0</v>
      </c>
      <c r="U158" s="50">
        <v>0</v>
      </c>
      <c r="V158" s="50">
        <v>6835.6782585611891</v>
      </c>
      <c r="W158" s="50">
        <v>102535.17387841785</v>
      </c>
      <c r="X158" s="50">
        <v>0</v>
      </c>
      <c r="Y158" s="50">
        <v>0</v>
      </c>
      <c r="Z158" s="50">
        <v>0</v>
      </c>
      <c r="AA158" s="45">
        <f t="shared" si="5"/>
        <v>109370.85213697904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0">
        <v>0</v>
      </c>
      <c r="AH158" s="50">
        <v>0</v>
      </c>
      <c r="AI158" s="45">
        <f t="shared" si="7"/>
        <v>0</v>
      </c>
      <c r="AJ158" s="50">
        <v>0</v>
      </c>
      <c r="AK158" s="50">
        <v>0</v>
      </c>
      <c r="AL158" s="50">
        <v>0</v>
      </c>
      <c r="AM158" s="50">
        <v>0</v>
      </c>
      <c r="AN158" s="50">
        <v>0</v>
      </c>
      <c r="AO158" s="50">
        <v>0</v>
      </c>
      <c r="AP158" s="50">
        <v>0</v>
      </c>
      <c r="AQ158" s="45">
        <f t="shared" si="9"/>
        <v>0</v>
      </c>
      <c r="AR158" s="50">
        <v>0</v>
      </c>
      <c r="AS158" s="50">
        <v>0</v>
      </c>
      <c r="AT158" s="50">
        <v>0</v>
      </c>
      <c r="AU158" s="50">
        <v>0</v>
      </c>
      <c r="AV158" s="50">
        <v>0</v>
      </c>
      <c r="AW158" s="50">
        <v>0</v>
      </c>
      <c r="AX158" s="50">
        <v>0</v>
      </c>
      <c r="AY158" s="45">
        <f t="shared" si="11"/>
        <v>0</v>
      </c>
      <c r="AZ158" s="71">
        <f t="shared" si="12"/>
        <v>323865.14467746217</v>
      </c>
      <c r="BA158" s="68"/>
    </row>
    <row r="159" spans="1:53" ht="26.25" customHeight="1">
      <c r="A159" s="43" t="s">
        <v>439</v>
      </c>
      <c r="B159" s="43" t="s">
        <v>440</v>
      </c>
      <c r="C159" s="43" t="s">
        <v>18</v>
      </c>
      <c r="D159" s="44">
        <f t="shared" ref="D159:J159" si="145">SUM(D160+D175)</f>
        <v>53092.64666843642</v>
      </c>
      <c r="E159" s="44">
        <f t="shared" si="145"/>
        <v>5143.3501460047783</v>
      </c>
      <c r="F159" s="44">
        <f t="shared" si="145"/>
        <v>2323272.0998141761</v>
      </c>
      <c r="G159" s="44">
        <f t="shared" si="145"/>
        <v>0</v>
      </c>
      <c r="H159" s="44">
        <f t="shared" si="145"/>
        <v>0</v>
      </c>
      <c r="I159" s="44">
        <f t="shared" si="145"/>
        <v>0</v>
      </c>
      <c r="J159" s="44">
        <f t="shared" si="145"/>
        <v>0</v>
      </c>
      <c r="K159" s="45">
        <f t="shared" si="1"/>
        <v>2381508.0966286175</v>
      </c>
      <c r="L159" s="44">
        <f t="shared" ref="L159:R159" si="146">SUM(L160+L175)</f>
        <v>265463.23334218212</v>
      </c>
      <c r="M159" s="44">
        <f t="shared" si="146"/>
        <v>9291.213166976373</v>
      </c>
      <c r="N159" s="44">
        <f t="shared" si="146"/>
        <v>536895.83222723647</v>
      </c>
      <c r="O159" s="44">
        <f t="shared" si="146"/>
        <v>1266095.6994956199</v>
      </c>
      <c r="P159" s="44">
        <f t="shared" si="146"/>
        <v>756998.27448898321</v>
      </c>
      <c r="Q159" s="44">
        <f t="shared" si="146"/>
        <v>0</v>
      </c>
      <c r="R159" s="44">
        <f t="shared" si="146"/>
        <v>0</v>
      </c>
      <c r="S159" s="45">
        <f t="shared" si="3"/>
        <v>2077745.9782320149</v>
      </c>
      <c r="T159" s="44">
        <f t="shared" ref="T159:Z159" si="147">SUM(T160+T175)</f>
        <v>357912.13166976377</v>
      </c>
      <c r="U159" s="44">
        <f t="shared" si="147"/>
        <v>19909.742500663659</v>
      </c>
      <c r="V159" s="44">
        <f t="shared" si="147"/>
        <v>995557.25776479964</v>
      </c>
      <c r="W159" s="44">
        <f t="shared" si="147"/>
        <v>6010331.4746482614</v>
      </c>
      <c r="X159" s="44">
        <f t="shared" si="147"/>
        <v>5434868.2413060796</v>
      </c>
      <c r="Y159" s="44">
        <f t="shared" si="147"/>
        <v>0</v>
      </c>
      <c r="Z159" s="44">
        <f t="shared" si="147"/>
        <v>13273.161667109105</v>
      </c>
      <c r="AA159" s="45">
        <f t="shared" si="5"/>
        <v>7396983.7682505986</v>
      </c>
      <c r="AB159" s="44">
        <f t="shared" ref="AB159:AH159" si="148">SUM(AB160+AB175)</f>
        <v>690204.40668967355</v>
      </c>
      <c r="AC159" s="44">
        <f t="shared" si="148"/>
        <v>13273.161667109105</v>
      </c>
      <c r="AD159" s="44">
        <f t="shared" si="148"/>
        <v>1085506.8263870454</v>
      </c>
      <c r="AE159" s="44">
        <f t="shared" si="148"/>
        <v>5472389.6602070611</v>
      </c>
      <c r="AF159" s="44">
        <f t="shared" si="148"/>
        <v>3671327.8072736925</v>
      </c>
      <c r="AG159" s="44">
        <f t="shared" si="148"/>
        <v>0</v>
      </c>
      <c r="AH159" s="44">
        <f t="shared" si="148"/>
        <v>39819.485001327317</v>
      </c>
      <c r="AI159" s="45">
        <f t="shared" si="7"/>
        <v>7301193.5399522167</v>
      </c>
      <c r="AJ159" s="44">
        <f t="shared" ref="AJ159:AP159" si="149">SUM(AJ160+AJ175)</f>
        <v>13273.161667109105</v>
      </c>
      <c r="AK159" s="44">
        <f t="shared" si="149"/>
        <v>0</v>
      </c>
      <c r="AL159" s="44">
        <f t="shared" si="149"/>
        <v>507193.04486328643</v>
      </c>
      <c r="AM159" s="44">
        <f t="shared" si="149"/>
        <v>2425106.6657817895</v>
      </c>
      <c r="AN159" s="44">
        <f t="shared" si="149"/>
        <v>1332239.6628616937</v>
      </c>
      <c r="AO159" s="44">
        <f t="shared" si="149"/>
        <v>0</v>
      </c>
      <c r="AP159" s="44">
        <f t="shared" si="149"/>
        <v>26546.32333421821</v>
      </c>
      <c r="AQ159" s="45">
        <f t="shared" si="9"/>
        <v>2972119.1956464029</v>
      </c>
      <c r="AR159" s="44">
        <f t="shared" ref="AR159:AX159" si="150">SUM(AR160+AR175)</f>
        <v>0</v>
      </c>
      <c r="AS159" s="44">
        <f t="shared" si="150"/>
        <v>0</v>
      </c>
      <c r="AT159" s="44">
        <f t="shared" si="150"/>
        <v>219066.89673480223</v>
      </c>
      <c r="AU159" s="44">
        <f t="shared" si="150"/>
        <v>1092867.0029200956</v>
      </c>
      <c r="AV159" s="44">
        <f t="shared" si="150"/>
        <v>0</v>
      </c>
      <c r="AW159" s="44">
        <f t="shared" si="150"/>
        <v>0</v>
      </c>
      <c r="AX159" s="44">
        <f t="shared" si="150"/>
        <v>0</v>
      </c>
      <c r="AY159" s="45">
        <f t="shared" si="11"/>
        <v>1311933.8996548979</v>
      </c>
      <c r="AZ159" s="71">
        <f t="shared" si="12"/>
        <v>23441484.478364751</v>
      </c>
      <c r="BA159" s="68"/>
    </row>
    <row r="160" spans="1:53" ht="26.25" customHeight="1">
      <c r="A160" s="46" t="s">
        <v>447</v>
      </c>
      <c r="B160" s="46" t="s">
        <v>448</v>
      </c>
      <c r="C160" s="46" t="s">
        <v>18</v>
      </c>
      <c r="D160" s="45">
        <f t="shared" ref="D160:J160" si="151">SUM(D161:D174)</f>
        <v>53092.64666843642</v>
      </c>
      <c r="E160" s="45">
        <f t="shared" si="151"/>
        <v>5143.3501460047783</v>
      </c>
      <c r="F160" s="45">
        <f t="shared" si="151"/>
        <v>2323272.0998141761</v>
      </c>
      <c r="G160" s="45">
        <f t="shared" si="151"/>
        <v>0</v>
      </c>
      <c r="H160" s="45">
        <f t="shared" si="151"/>
        <v>0</v>
      </c>
      <c r="I160" s="45">
        <f t="shared" si="151"/>
        <v>0</v>
      </c>
      <c r="J160" s="45">
        <f t="shared" si="151"/>
        <v>0</v>
      </c>
      <c r="K160" s="45">
        <f t="shared" si="1"/>
        <v>2381508.0966286175</v>
      </c>
      <c r="L160" s="45">
        <f t="shared" ref="L160:R160" si="152">SUM(L161:L174)</f>
        <v>265463.23334218212</v>
      </c>
      <c r="M160" s="45">
        <f t="shared" si="152"/>
        <v>3981.9485001327312</v>
      </c>
      <c r="N160" s="45">
        <f t="shared" si="152"/>
        <v>396631.93522697099</v>
      </c>
      <c r="O160" s="45">
        <f t="shared" si="152"/>
        <v>956095.69949561986</v>
      </c>
      <c r="P160" s="45">
        <f t="shared" si="152"/>
        <v>756998.27448898321</v>
      </c>
      <c r="Q160" s="45">
        <f t="shared" si="152"/>
        <v>0</v>
      </c>
      <c r="R160" s="45">
        <f t="shared" si="152"/>
        <v>0</v>
      </c>
      <c r="S160" s="45">
        <f t="shared" si="3"/>
        <v>1622172.8165649057</v>
      </c>
      <c r="T160" s="45">
        <f t="shared" ref="T160:Z160" si="153">SUM(T161:T174)</f>
        <v>357912.13166976377</v>
      </c>
      <c r="U160" s="45">
        <f t="shared" si="153"/>
        <v>19909.742500663659</v>
      </c>
      <c r="V160" s="45">
        <f t="shared" si="153"/>
        <v>614407.25776479964</v>
      </c>
      <c r="W160" s="45">
        <f t="shared" si="153"/>
        <v>4091148.3395274756</v>
      </c>
      <c r="X160" s="45">
        <f t="shared" si="153"/>
        <v>3825685.1061852933</v>
      </c>
      <c r="Y160" s="45">
        <f t="shared" si="153"/>
        <v>0</v>
      </c>
      <c r="Z160" s="45">
        <f t="shared" si="153"/>
        <v>13273.161667109105</v>
      </c>
      <c r="AA160" s="45">
        <f t="shared" si="5"/>
        <v>5096650.6331298118</v>
      </c>
      <c r="AB160" s="45">
        <f t="shared" ref="AB160:AH160" si="154">SUM(AB161:AB174)</f>
        <v>690204.40668967355</v>
      </c>
      <c r="AC160" s="45">
        <f t="shared" si="154"/>
        <v>13273.161667109105</v>
      </c>
      <c r="AD160" s="45">
        <f t="shared" si="154"/>
        <v>420583.26652508625</v>
      </c>
      <c r="AE160" s="45">
        <f t="shared" si="154"/>
        <v>2053784.6562251127</v>
      </c>
      <c r="AF160" s="45">
        <f t="shared" si="154"/>
        <v>1655589.8062118397</v>
      </c>
      <c r="AG160" s="45">
        <f t="shared" si="154"/>
        <v>0</v>
      </c>
      <c r="AH160" s="45">
        <f t="shared" si="154"/>
        <v>0</v>
      </c>
      <c r="AI160" s="45">
        <f t="shared" si="7"/>
        <v>3177845.4911069814</v>
      </c>
      <c r="AJ160" s="45">
        <f t="shared" ref="AJ160:AP160" si="155">SUM(AJ161:AJ174)</f>
        <v>13273.161667109105</v>
      </c>
      <c r="AK160" s="45">
        <f t="shared" si="155"/>
        <v>0</v>
      </c>
      <c r="AL160" s="45">
        <f t="shared" si="155"/>
        <v>210146.32333421821</v>
      </c>
      <c r="AM160" s="45">
        <f t="shared" si="155"/>
        <v>1060309.7425006637</v>
      </c>
      <c r="AN160" s="45">
        <f t="shared" si="155"/>
        <v>1060309.7425006637</v>
      </c>
      <c r="AO160" s="45">
        <f t="shared" si="155"/>
        <v>0</v>
      </c>
      <c r="AP160" s="45">
        <f t="shared" si="155"/>
        <v>0</v>
      </c>
      <c r="AQ160" s="45">
        <f t="shared" si="9"/>
        <v>1283729.227501991</v>
      </c>
      <c r="AR160" s="45">
        <f t="shared" ref="AR160:AX160" si="156">SUM(AR161:AR174)</f>
        <v>0</v>
      </c>
      <c r="AS160" s="45">
        <f t="shared" si="156"/>
        <v>0</v>
      </c>
      <c r="AT160" s="45">
        <f t="shared" si="156"/>
        <v>0</v>
      </c>
      <c r="AU160" s="45">
        <f t="shared" si="156"/>
        <v>0</v>
      </c>
      <c r="AV160" s="45">
        <f t="shared" si="156"/>
        <v>0</v>
      </c>
      <c r="AW160" s="45">
        <f t="shared" si="156"/>
        <v>0</v>
      </c>
      <c r="AX160" s="45">
        <f t="shared" si="156"/>
        <v>0</v>
      </c>
      <c r="AY160" s="49">
        <f t="shared" si="11"/>
        <v>0</v>
      </c>
      <c r="AZ160" s="71">
        <f t="shared" si="12"/>
        <v>13561906.264932306</v>
      </c>
      <c r="BA160" s="68"/>
    </row>
    <row r="161" spans="1:53" ht="26.25" customHeight="1">
      <c r="A161" s="69" t="s">
        <v>451</v>
      </c>
      <c r="B161" s="69" t="s">
        <v>452</v>
      </c>
      <c r="C161" s="69" t="s">
        <v>50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70">
        <v>0</v>
      </c>
      <c r="J161" s="70">
        <v>0</v>
      </c>
      <c r="K161" s="45">
        <f t="shared" si="1"/>
        <v>0</v>
      </c>
      <c r="L161" s="70">
        <v>0</v>
      </c>
      <c r="M161" s="70">
        <v>2654.6323334218209</v>
      </c>
      <c r="N161" s="70">
        <v>10618.529333687284</v>
      </c>
      <c r="O161" s="70">
        <v>0</v>
      </c>
      <c r="P161" s="70">
        <v>0</v>
      </c>
      <c r="Q161" s="70">
        <v>0</v>
      </c>
      <c r="R161" s="70">
        <v>0</v>
      </c>
      <c r="S161" s="45">
        <f t="shared" si="3"/>
        <v>13273.161667109105</v>
      </c>
      <c r="T161" s="70">
        <v>26546.32333421821</v>
      </c>
      <c r="U161" s="70">
        <v>0</v>
      </c>
      <c r="V161" s="70">
        <v>39819.485001327317</v>
      </c>
      <c r="W161" s="70">
        <v>66365.808335545531</v>
      </c>
      <c r="X161" s="70">
        <v>66365.808335545531</v>
      </c>
      <c r="Y161" s="70">
        <v>0</v>
      </c>
      <c r="Z161" s="70">
        <v>0</v>
      </c>
      <c r="AA161" s="45">
        <f t="shared" si="5"/>
        <v>132731.61667109106</v>
      </c>
      <c r="AB161" s="70">
        <v>0</v>
      </c>
      <c r="AC161" s="70">
        <v>0</v>
      </c>
      <c r="AD161" s="70">
        <v>33165.9052296257</v>
      </c>
      <c r="AE161" s="70">
        <v>46456.065834881869</v>
      </c>
      <c r="AF161" s="70">
        <v>46456.065834881869</v>
      </c>
      <c r="AG161" s="70">
        <v>0</v>
      </c>
      <c r="AH161" s="70">
        <v>0</v>
      </c>
      <c r="AI161" s="45">
        <f t="shared" si="7"/>
        <v>79621.971064507568</v>
      </c>
      <c r="AJ161" s="70">
        <v>13273.161667109105</v>
      </c>
      <c r="AK161" s="70">
        <v>0</v>
      </c>
      <c r="AL161" s="70">
        <v>26546.32333421821</v>
      </c>
      <c r="AM161" s="70">
        <v>19909.742500663659</v>
      </c>
      <c r="AN161" s="70">
        <v>19909.742500663659</v>
      </c>
      <c r="AO161" s="70">
        <v>0</v>
      </c>
      <c r="AP161" s="70">
        <v>0</v>
      </c>
      <c r="AQ161" s="45">
        <f t="shared" si="9"/>
        <v>59729.227501990972</v>
      </c>
      <c r="AR161" s="70">
        <v>0</v>
      </c>
      <c r="AS161" s="70">
        <v>0</v>
      </c>
      <c r="AT161" s="70">
        <v>0</v>
      </c>
      <c r="AU161" s="70">
        <v>0</v>
      </c>
      <c r="AV161" s="70">
        <v>0</v>
      </c>
      <c r="AW161" s="70">
        <v>0</v>
      </c>
      <c r="AX161" s="70">
        <v>0</v>
      </c>
      <c r="AY161" s="45">
        <f t="shared" si="11"/>
        <v>0</v>
      </c>
      <c r="AZ161" s="71">
        <f t="shared" si="12"/>
        <v>285355.97690469871</v>
      </c>
      <c r="BA161" s="68"/>
    </row>
    <row r="162" spans="1:53" ht="26.25" customHeight="1">
      <c r="A162" s="11" t="s">
        <v>453</v>
      </c>
      <c r="B162" s="12" t="s">
        <v>454</v>
      </c>
      <c r="C162" s="12" t="s">
        <v>55</v>
      </c>
      <c r="D162" s="50">
        <v>0</v>
      </c>
      <c r="E162" s="50">
        <v>0</v>
      </c>
      <c r="F162" s="50">
        <v>2123000</v>
      </c>
      <c r="G162" s="50">
        <v>0</v>
      </c>
      <c r="H162" s="50">
        <v>0</v>
      </c>
      <c r="I162" s="50">
        <v>0</v>
      </c>
      <c r="J162" s="50">
        <v>0</v>
      </c>
      <c r="K162" s="45">
        <f t="shared" si="1"/>
        <v>2123000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45">
        <f t="shared" si="3"/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45">
        <f t="shared" si="5"/>
        <v>0</v>
      </c>
      <c r="AB162" s="50">
        <v>0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0</v>
      </c>
      <c r="AI162" s="45">
        <f t="shared" si="7"/>
        <v>0</v>
      </c>
      <c r="AJ162" s="50">
        <v>0</v>
      </c>
      <c r="AK162" s="50">
        <v>0</v>
      </c>
      <c r="AL162" s="50">
        <v>0</v>
      </c>
      <c r="AM162" s="50">
        <v>0</v>
      </c>
      <c r="AN162" s="50">
        <v>0</v>
      </c>
      <c r="AO162" s="50">
        <v>0</v>
      </c>
      <c r="AP162" s="50">
        <v>0</v>
      </c>
      <c r="AQ162" s="45">
        <f t="shared" si="9"/>
        <v>0</v>
      </c>
      <c r="AR162" s="50">
        <v>0</v>
      </c>
      <c r="AS162" s="50">
        <v>0</v>
      </c>
      <c r="AT162" s="50">
        <v>0</v>
      </c>
      <c r="AU162" s="50">
        <v>0</v>
      </c>
      <c r="AV162" s="50">
        <v>0</v>
      </c>
      <c r="AW162" s="50">
        <v>0</v>
      </c>
      <c r="AX162" s="50">
        <v>0</v>
      </c>
      <c r="AY162" s="45">
        <f t="shared" si="11"/>
        <v>0</v>
      </c>
      <c r="AZ162" s="71">
        <f t="shared" si="12"/>
        <v>2123000</v>
      </c>
      <c r="BA162" s="68"/>
    </row>
    <row r="163" spans="1:53" ht="26.25" customHeight="1">
      <c r="A163" s="11" t="s">
        <v>455</v>
      </c>
      <c r="B163" s="12" t="s">
        <v>456</v>
      </c>
      <c r="C163" s="12" t="s">
        <v>171</v>
      </c>
      <c r="D163" s="50">
        <v>53092.64666843642</v>
      </c>
      <c r="E163" s="50">
        <v>0</v>
      </c>
      <c r="F163" s="50">
        <v>146018.05149986726</v>
      </c>
      <c r="G163" s="50">
        <v>0</v>
      </c>
      <c r="H163" s="50">
        <v>0</v>
      </c>
      <c r="I163" s="50">
        <v>0</v>
      </c>
      <c r="J163" s="50">
        <v>0</v>
      </c>
      <c r="K163" s="45">
        <f t="shared" si="1"/>
        <v>199110.69816830367</v>
      </c>
      <c r="L163" s="50">
        <v>0</v>
      </c>
      <c r="M163" s="50">
        <v>0</v>
      </c>
      <c r="N163" s="50">
        <v>132731.61667109106</v>
      </c>
      <c r="O163" s="50">
        <v>0</v>
      </c>
      <c r="P163" s="50">
        <v>0</v>
      </c>
      <c r="Q163" s="50">
        <v>0</v>
      </c>
      <c r="R163" s="50">
        <v>0</v>
      </c>
      <c r="S163" s="45">
        <f t="shared" si="3"/>
        <v>132731.61667109106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45">
        <f t="shared" si="5"/>
        <v>0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0</v>
      </c>
      <c r="AH163" s="50">
        <v>0</v>
      </c>
      <c r="AI163" s="45">
        <f t="shared" si="7"/>
        <v>0</v>
      </c>
      <c r="AJ163" s="50">
        <v>0</v>
      </c>
      <c r="AK163" s="50">
        <v>0</v>
      </c>
      <c r="AL163" s="50">
        <v>0</v>
      </c>
      <c r="AM163" s="50">
        <v>0</v>
      </c>
      <c r="AN163" s="50">
        <v>0</v>
      </c>
      <c r="AO163" s="50">
        <v>0</v>
      </c>
      <c r="AP163" s="50">
        <v>0</v>
      </c>
      <c r="AQ163" s="45">
        <f t="shared" si="9"/>
        <v>0</v>
      </c>
      <c r="AR163" s="50">
        <v>0</v>
      </c>
      <c r="AS163" s="50">
        <v>0</v>
      </c>
      <c r="AT163" s="50">
        <v>0</v>
      </c>
      <c r="AU163" s="50">
        <v>0</v>
      </c>
      <c r="AV163" s="50">
        <v>0</v>
      </c>
      <c r="AW163" s="50">
        <v>0</v>
      </c>
      <c r="AX163" s="50">
        <v>0</v>
      </c>
      <c r="AY163" s="45">
        <f t="shared" si="11"/>
        <v>0</v>
      </c>
      <c r="AZ163" s="71">
        <f t="shared" si="12"/>
        <v>331842.31483939476</v>
      </c>
      <c r="BA163" s="68"/>
    </row>
    <row r="164" spans="1:53" ht="26.25" customHeight="1">
      <c r="A164" s="69" t="s">
        <v>457</v>
      </c>
      <c r="B164" s="69" t="s">
        <v>458</v>
      </c>
      <c r="C164" s="69" t="s">
        <v>36</v>
      </c>
      <c r="D164" s="70">
        <v>0</v>
      </c>
      <c r="E164" s="70">
        <v>5143.3501460047783</v>
      </c>
      <c r="F164" s="70">
        <v>5143.3501460047783</v>
      </c>
      <c r="G164" s="70">
        <v>0</v>
      </c>
      <c r="H164" s="70">
        <v>0</v>
      </c>
      <c r="I164" s="70">
        <v>0</v>
      </c>
      <c r="J164" s="70">
        <v>0</v>
      </c>
      <c r="K164" s="45">
        <f t="shared" si="1"/>
        <v>10286.700292009557</v>
      </c>
      <c r="L164" s="70">
        <v>0</v>
      </c>
      <c r="M164" s="70">
        <v>0</v>
      </c>
      <c r="N164" s="70">
        <v>107608.8399256703</v>
      </c>
      <c r="O164" s="70">
        <v>187247.80992832492</v>
      </c>
      <c r="P164" s="70">
        <v>187247.80992832492</v>
      </c>
      <c r="Q164" s="70">
        <v>0</v>
      </c>
      <c r="R164" s="70">
        <v>0</v>
      </c>
      <c r="S164" s="45">
        <f t="shared" si="3"/>
        <v>294856.64985399519</v>
      </c>
      <c r="T164" s="70">
        <v>0</v>
      </c>
      <c r="U164" s="70">
        <v>0</v>
      </c>
      <c r="V164" s="70">
        <v>107608.8399256703</v>
      </c>
      <c r="W164" s="70">
        <v>187247.80992832492</v>
      </c>
      <c r="X164" s="70">
        <v>187247.80992832492</v>
      </c>
      <c r="Y164" s="70">
        <v>0</v>
      </c>
      <c r="Z164" s="70">
        <v>0</v>
      </c>
      <c r="AA164" s="45">
        <f t="shared" si="5"/>
        <v>294856.64985399519</v>
      </c>
      <c r="AB164" s="70">
        <v>0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0</v>
      </c>
      <c r="AI164" s="45">
        <f t="shared" si="7"/>
        <v>0</v>
      </c>
      <c r="AJ164" s="70">
        <v>0</v>
      </c>
      <c r="AK164" s="70">
        <v>0</v>
      </c>
      <c r="AL164" s="70">
        <v>0</v>
      </c>
      <c r="AM164" s="70">
        <v>0</v>
      </c>
      <c r="AN164" s="70">
        <v>0</v>
      </c>
      <c r="AO164" s="70">
        <v>0</v>
      </c>
      <c r="AP164" s="70">
        <v>0</v>
      </c>
      <c r="AQ164" s="45">
        <f t="shared" si="9"/>
        <v>0</v>
      </c>
      <c r="AR164" s="70">
        <v>0</v>
      </c>
      <c r="AS164" s="70">
        <v>0</v>
      </c>
      <c r="AT164" s="70">
        <v>0</v>
      </c>
      <c r="AU164" s="70">
        <v>0</v>
      </c>
      <c r="AV164" s="70">
        <v>0</v>
      </c>
      <c r="AW164" s="70">
        <v>0</v>
      </c>
      <c r="AX164" s="70">
        <v>0</v>
      </c>
      <c r="AY164" s="45">
        <f t="shared" si="11"/>
        <v>0</v>
      </c>
      <c r="AZ164" s="71">
        <f t="shared" si="12"/>
        <v>600000</v>
      </c>
      <c r="BA164" s="68"/>
    </row>
    <row r="165" spans="1:53" ht="26.25" customHeight="1">
      <c r="A165" s="69" t="s">
        <v>459</v>
      </c>
      <c r="B165" s="69" t="s">
        <v>460</v>
      </c>
      <c r="C165" s="70" t="s">
        <v>39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70">
        <v>0</v>
      </c>
      <c r="J165" s="70">
        <v>0</v>
      </c>
      <c r="K165" s="45">
        <f t="shared" si="1"/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70">
        <v>0</v>
      </c>
      <c r="R165" s="70">
        <v>0</v>
      </c>
      <c r="S165" s="45">
        <f t="shared" si="3"/>
        <v>0</v>
      </c>
      <c r="T165" s="70">
        <v>265000</v>
      </c>
      <c r="U165" s="70">
        <v>0</v>
      </c>
      <c r="V165" s="70">
        <v>0</v>
      </c>
      <c r="W165" s="70">
        <f>1060000-265000</f>
        <v>795000</v>
      </c>
      <c r="X165" s="70">
        <f>W165</f>
        <v>795000</v>
      </c>
      <c r="Y165" s="70">
        <v>0</v>
      </c>
      <c r="Z165" s="70">
        <v>0</v>
      </c>
      <c r="AA165" s="45">
        <f t="shared" si="5"/>
        <v>1060000</v>
      </c>
      <c r="AB165" s="70">
        <v>0</v>
      </c>
      <c r="AC165" s="70">
        <v>0</v>
      </c>
      <c r="AD165" s="70">
        <v>0</v>
      </c>
      <c r="AE165" s="70">
        <v>0</v>
      </c>
      <c r="AF165" s="70">
        <v>0</v>
      </c>
      <c r="AG165" s="70">
        <v>0</v>
      </c>
      <c r="AH165" s="70">
        <v>0</v>
      </c>
      <c r="AI165" s="45">
        <f t="shared" si="7"/>
        <v>0</v>
      </c>
      <c r="AJ165" s="70">
        <v>0</v>
      </c>
      <c r="AK165" s="70">
        <v>0</v>
      </c>
      <c r="AL165" s="70">
        <v>0</v>
      </c>
      <c r="AM165" s="70">
        <v>0</v>
      </c>
      <c r="AN165" s="70">
        <v>0</v>
      </c>
      <c r="AO165" s="70">
        <v>0</v>
      </c>
      <c r="AP165" s="70">
        <v>0</v>
      </c>
      <c r="AQ165" s="45">
        <f t="shared" si="9"/>
        <v>0</v>
      </c>
      <c r="AR165" s="70">
        <v>0</v>
      </c>
      <c r="AS165" s="70">
        <v>0</v>
      </c>
      <c r="AT165" s="70">
        <v>0</v>
      </c>
      <c r="AU165" s="70">
        <v>0</v>
      </c>
      <c r="AV165" s="70">
        <v>0</v>
      </c>
      <c r="AW165" s="70">
        <v>0</v>
      </c>
      <c r="AX165" s="70">
        <v>0</v>
      </c>
      <c r="AY165" s="45">
        <f t="shared" si="11"/>
        <v>0</v>
      </c>
      <c r="AZ165" s="71">
        <f t="shared" si="12"/>
        <v>1060000</v>
      </c>
      <c r="BA165" s="68"/>
    </row>
    <row r="166" spans="1:53" ht="26.25" customHeight="1">
      <c r="A166" s="11" t="s">
        <v>461</v>
      </c>
      <c r="B166" s="12" t="s">
        <v>462</v>
      </c>
      <c r="C166" s="12" t="s">
        <v>45</v>
      </c>
      <c r="D166" s="50">
        <v>0</v>
      </c>
      <c r="E166" s="50">
        <v>0</v>
      </c>
      <c r="F166" s="50">
        <v>19909.742500663659</v>
      </c>
      <c r="G166" s="50">
        <v>0</v>
      </c>
      <c r="H166" s="50">
        <v>0</v>
      </c>
      <c r="I166" s="50">
        <v>0</v>
      </c>
      <c r="J166" s="50">
        <v>0</v>
      </c>
      <c r="K166" s="45">
        <f t="shared" si="1"/>
        <v>19909.742500663659</v>
      </c>
      <c r="L166" s="50">
        <v>0</v>
      </c>
      <c r="M166" s="50">
        <v>0</v>
      </c>
      <c r="N166" s="50">
        <v>0</v>
      </c>
      <c r="O166" s="50">
        <v>199097.42500663659</v>
      </c>
      <c r="P166" s="50">
        <v>0</v>
      </c>
      <c r="Q166" s="50">
        <v>0</v>
      </c>
      <c r="R166" s="50">
        <v>0</v>
      </c>
      <c r="S166" s="45">
        <f t="shared" si="3"/>
        <v>199097.42500663659</v>
      </c>
      <c r="T166" s="50">
        <v>0</v>
      </c>
      <c r="U166" s="50">
        <v>0</v>
      </c>
      <c r="V166" s="50">
        <v>0</v>
      </c>
      <c r="W166" s="50">
        <v>265463.23334218212</v>
      </c>
      <c r="X166" s="50">
        <v>0</v>
      </c>
      <c r="Y166" s="50">
        <v>0</v>
      </c>
      <c r="Z166" s="50">
        <v>0</v>
      </c>
      <c r="AA166" s="45">
        <f t="shared" si="5"/>
        <v>265463.23334218212</v>
      </c>
      <c r="AB166" s="50">
        <v>663658.08335545531</v>
      </c>
      <c r="AC166" s="50">
        <v>0</v>
      </c>
      <c r="AD166" s="50">
        <v>46456.065834881869</v>
      </c>
      <c r="AE166" s="50">
        <v>398194.85001327319</v>
      </c>
      <c r="AF166" s="50">
        <v>0</v>
      </c>
      <c r="AG166" s="50">
        <v>0</v>
      </c>
      <c r="AH166" s="50">
        <v>0</v>
      </c>
      <c r="AI166" s="45">
        <f t="shared" si="7"/>
        <v>1108308.9992036102</v>
      </c>
      <c r="AJ166" s="50">
        <v>0</v>
      </c>
      <c r="AK166" s="50">
        <v>0</v>
      </c>
      <c r="AL166" s="50">
        <v>0</v>
      </c>
      <c r="AM166" s="50">
        <v>0</v>
      </c>
      <c r="AN166" s="50">
        <v>0</v>
      </c>
      <c r="AO166" s="50">
        <v>0</v>
      </c>
      <c r="AP166" s="50">
        <v>0</v>
      </c>
      <c r="AQ166" s="45">
        <f t="shared" si="9"/>
        <v>0</v>
      </c>
      <c r="AR166" s="50">
        <v>0</v>
      </c>
      <c r="AS166" s="50">
        <v>0</v>
      </c>
      <c r="AT166" s="50">
        <v>0</v>
      </c>
      <c r="AU166" s="50">
        <v>0</v>
      </c>
      <c r="AV166" s="50">
        <v>0</v>
      </c>
      <c r="AW166" s="50">
        <v>0</v>
      </c>
      <c r="AX166" s="50">
        <v>0</v>
      </c>
      <c r="AY166" s="45">
        <f t="shared" si="11"/>
        <v>0</v>
      </c>
      <c r="AZ166" s="71">
        <f t="shared" si="12"/>
        <v>1592779.4000530927</v>
      </c>
      <c r="BA166" s="68"/>
    </row>
    <row r="167" spans="1:53" ht="26.25" customHeight="1">
      <c r="A167" s="69" t="s">
        <v>463</v>
      </c>
      <c r="B167" s="69" t="s">
        <v>464</v>
      </c>
      <c r="C167" s="70" t="s">
        <v>45</v>
      </c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70">
        <v>0</v>
      </c>
      <c r="K167" s="45">
        <f t="shared" si="1"/>
        <v>0</v>
      </c>
      <c r="L167" s="70">
        <v>265463.23334218212</v>
      </c>
      <c r="M167" s="70">
        <v>0</v>
      </c>
      <c r="N167" s="70">
        <v>39819.485001327317</v>
      </c>
      <c r="O167" s="70">
        <v>0</v>
      </c>
      <c r="P167" s="70">
        <v>0</v>
      </c>
      <c r="Q167" s="70">
        <v>0</v>
      </c>
      <c r="R167" s="70">
        <v>0</v>
      </c>
      <c r="S167" s="45">
        <f t="shared" si="3"/>
        <v>305282.71834350942</v>
      </c>
      <c r="T167" s="70">
        <v>39819.485001327317</v>
      </c>
      <c r="U167" s="70">
        <v>0</v>
      </c>
      <c r="V167" s="70">
        <v>26486.433501460051</v>
      </c>
      <c r="W167" s="70">
        <v>530926.46668436425</v>
      </c>
      <c r="X167" s="70">
        <v>530926.46668436425</v>
      </c>
      <c r="Y167" s="70">
        <v>0</v>
      </c>
      <c r="Z167" s="70">
        <v>0</v>
      </c>
      <c r="AA167" s="45">
        <f t="shared" si="5"/>
        <v>597232.38518715161</v>
      </c>
      <c r="AB167" s="70">
        <v>0</v>
      </c>
      <c r="AC167" s="70">
        <v>0</v>
      </c>
      <c r="AD167" s="70">
        <v>0</v>
      </c>
      <c r="AE167" s="70">
        <v>0</v>
      </c>
      <c r="AF167" s="70">
        <v>0</v>
      </c>
      <c r="AG167" s="70">
        <v>0</v>
      </c>
      <c r="AH167" s="70">
        <v>0</v>
      </c>
      <c r="AI167" s="45">
        <f t="shared" si="7"/>
        <v>0</v>
      </c>
      <c r="AJ167" s="70">
        <v>0</v>
      </c>
      <c r="AK167" s="70">
        <v>0</v>
      </c>
      <c r="AL167" s="70">
        <v>0</v>
      </c>
      <c r="AM167" s="70">
        <v>0</v>
      </c>
      <c r="AN167" s="70">
        <v>0</v>
      </c>
      <c r="AO167" s="70">
        <v>0</v>
      </c>
      <c r="AP167" s="70">
        <v>0</v>
      </c>
      <c r="AQ167" s="45">
        <f t="shared" si="9"/>
        <v>0</v>
      </c>
      <c r="AR167" s="70">
        <v>0</v>
      </c>
      <c r="AS167" s="70">
        <v>0</v>
      </c>
      <c r="AT167" s="70">
        <v>0</v>
      </c>
      <c r="AU167" s="70">
        <v>0</v>
      </c>
      <c r="AV167" s="70">
        <v>0</v>
      </c>
      <c r="AW167" s="70">
        <v>0</v>
      </c>
      <c r="AX167" s="70">
        <v>0</v>
      </c>
      <c r="AY167" s="45">
        <f t="shared" si="11"/>
        <v>0</v>
      </c>
      <c r="AZ167" s="71">
        <f t="shared" si="12"/>
        <v>902515.10353066097</v>
      </c>
      <c r="BA167" s="68"/>
    </row>
    <row r="168" spans="1:53" ht="26.25" customHeight="1">
      <c r="A168" s="69" t="s">
        <v>465</v>
      </c>
      <c r="B168" s="69" t="s">
        <v>466</v>
      </c>
      <c r="C168" s="70" t="s">
        <v>164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70">
        <v>0</v>
      </c>
      <c r="K168" s="45">
        <f t="shared" si="1"/>
        <v>0</v>
      </c>
      <c r="L168" s="70">
        <v>0</v>
      </c>
      <c r="M168" s="70">
        <v>0</v>
      </c>
      <c r="N168" s="70">
        <v>995.48712503318291</v>
      </c>
      <c r="O168" s="70">
        <v>5641.09370852137</v>
      </c>
      <c r="P168" s="70">
        <v>5641.09370852137</v>
      </c>
      <c r="Q168" s="70">
        <v>0</v>
      </c>
      <c r="R168" s="70">
        <v>0</v>
      </c>
      <c r="S168" s="45">
        <f t="shared" si="3"/>
        <v>6636.5808335545526</v>
      </c>
      <c r="T168" s="70">
        <v>0</v>
      </c>
      <c r="U168" s="70">
        <v>0</v>
      </c>
      <c r="V168" s="70">
        <v>995.48712503318291</v>
      </c>
      <c r="W168" s="70">
        <v>5639.7849747809933</v>
      </c>
      <c r="X168" s="70">
        <v>5639.7849747809933</v>
      </c>
      <c r="Y168" s="70">
        <v>0</v>
      </c>
      <c r="Z168" s="70">
        <v>0</v>
      </c>
      <c r="AA168" s="45">
        <f t="shared" si="5"/>
        <v>6635.2720998141758</v>
      </c>
      <c r="AB168" s="70">
        <v>0</v>
      </c>
      <c r="AC168" s="70">
        <v>0</v>
      </c>
      <c r="AD168" s="70">
        <v>995.48712503318291</v>
      </c>
      <c r="AE168" s="70">
        <v>5641.09370852137</v>
      </c>
      <c r="AF168" s="70">
        <v>5641.09370852137</v>
      </c>
      <c r="AG168" s="70">
        <v>0</v>
      </c>
      <c r="AH168" s="70">
        <v>0</v>
      </c>
      <c r="AI168" s="45">
        <f t="shared" si="7"/>
        <v>6636.5808335545526</v>
      </c>
      <c r="AJ168" s="70">
        <v>0</v>
      </c>
      <c r="AK168" s="70">
        <v>0</v>
      </c>
      <c r="AL168" s="70">
        <v>0</v>
      </c>
      <c r="AM168" s="70">
        <v>0</v>
      </c>
      <c r="AN168" s="70">
        <v>0</v>
      </c>
      <c r="AO168" s="70">
        <v>0</v>
      </c>
      <c r="AP168" s="70">
        <v>0</v>
      </c>
      <c r="AQ168" s="45">
        <f t="shared" si="9"/>
        <v>0</v>
      </c>
      <c r="AR168" s="70">
        <v>0</v>
      </c>
      <c r="AS168" s="70">
        <v>0</v>
      </c>
      <c r="AT168" s="70">
        <v>0</v>
      </c>
      <c r="AU168" s="70">
        <v>0</v>
      </c>
      <c r="AV168" s="70">
        <v>0</v>
      </c>
      <c r="AW168" s="70">
        <v>0</v>
      </c>
      <c r="AX168" s="70">
        <v>0</v>
      </c>
      <c r="AY168" s="45">
        <f t="shared" si="11"/>
        <v>0</v>
      </c>
      <c r="AZ168" s="71">
        <f t="shared" si="12"/>
        <v>19908.433766923281</v>
      </c>
      <c r="BA168" s="68"/>
    </row>
    <row r="169" spans="1:53" ht="26.25" customHeight="1">
      <c r="A169" s="69" t="s">
        <v>467</v>
      </c>
      <c r="B169" s="69" t="s">
        <v>468</v>
      </c>
      <c r="C169" s="69" t="s">
        <v>50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45">
        <f t="shared" si="1"/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0</v>
      </c>
      <c r="R169" s="70">
        <v>0</v>
      </c>
      <c r="S169" s="45">
        <f t="shared" si="3"/>
        <v>0</v>
      </c>
      <c r="T169" s="70">
        <v>0</v>
      </c>
      <c r="U169" s="70">
        <v>0</v>
      </c>
      <c r="V169" s="70">
        <v>39819.485001327317</v>
      </c>
      <c r="W169" s="70">
        <v>59718.125829572607</v>
      </c>
      <c r="X169" s="70">
        <v>59718.125829572607</v>
      </c>
      <c r="Y169" s="70">
        <v>0</v>
      </c>
      <c r="Z169" s="70">
        <v>13273.161667109105</v>
      </c>
      <c r="AA169" s="45">
        <f t="shared" si="5"/>
        <v>112810.77249800903</v>
      </c>
      <c r="AB169" s="70">
        <v>0</v>
      </c>
      <c r="AC169" s="70">
        <v>13273.161667109105</v>
      </c>
      <c r="AD169" s="70">
        <v>26546.32333421821</v>
      </c>
      <c r="AE169" s="70">
        <v>19909.742500663659</v>
      </c>
      <c r="AF169" s="70">
        <v>19909.742500663659</v>
      </c>
      <c r="AG169" s="70">
        <v>0</v>
      </c>
      <c r="AH169" s="70">
        <v>0</v>
      </c>
      <c r="AI169" s="45">
        <f t="shared" si="7"/>
        <v>59729.227501990972</v>
      </c>
      <c r="AJ169" s="70">
        <v>0</v>
      </c>
      <c r="AK169" s="70">
        <v>0</v>
      </c>
      <c r="AL169" s="70">
        <v>0</v>
      </c>
      <c r="AM169" s="70">
        <v>0</v>
      </c>
      <c r="AN169" s="70">
        <v>0</v>
      </c>
      <c r="AO169" s="70">
        <v>0</v>
      </c>
      <c r="AP169" s="70">
        <v>0</v>
      </c>
      <c r="AQ169" s="45">
        <f t="shared" si="9"/>
        <v>0</v>
      </c>
      <c r="AR169" s="70">
        <v>0</v>
      </c>
      <c r="AS169" s="70">
        <v>0</v>
      </c>
      <c r="AT169" s="70">
        <v>0</v>
      </c>
      <c r="AU169" s="70">
        <v>0</v>
      </c>
      <c r="AV169" s="70">
        <v>0</v>
      </c>
      <c r="AW169" s="70">
        <v>0</v>
      </c>
      <c r="AX169" s="70">
        <v>0</v>
      </c>
      <c r="AY169" s="45">
        <f t="shared" si="11"/>
        <v>0</v>
      </c>
      <c r="AZ169" s="71">
        <f t="shared" si="12"/>
        <v>172540</v>
      </c>
      <c r="BA169" s="68"/>
    </row>
    <row r="170" spans="1:53" ht="26.25" customHeight="1">
      <c r="A170" s="69" t="s">
        <v>469</v>
      </c>
      <c r="B170" s="69" t="s">
        <v>470</v>
      </c>
      <c r="C170" s="69" t="s">
        <v>171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45">
        <f t="shared" si="1"/>
        <v>0</v>
      </c>
      <c r="L170" s="70">
        <v>0</v>
      </c>
      <c r="M170" s="70">
        <v>0</v>
      </c>
      <c r="N170" s="70">
        <v>99548.712503318297</v>
      </c>
      <c r="O170" s="70">
        <v>564109.37085213698</v>
      </c>
      <c r="P170" s="70">
        <v>564109.37085213698</v>
      </c>
      <c r="Q170" s="70">
        <v>0</v>
      </c>
      <c r="R170" s="70">
        <v>0</v>
      </c>
      <c r="S170" s="45">
        <f t="shared" si="3"/>
        <v>663658.08335545531</v>
      </c>
      <c r="T170" s="70">
        <v>0</v>
      </c>
      <c r="U170" s="70">
        <v>0</v>
      </c>
      <c r="V170" s="70">
        <v>99548.712503318297</v>
      </c>
      <c r="W170" s="70">
        <v>564021.30209715955</v>
      </c>
      <c r="X170" s="70">
        <v>564021.30209715955</v>
      </c>
      <c r="Y170" s="70">
        <v>0</v>
      </c>
      <c r="Z170" s="70">
        <v>0</v>
      </c>
      <c r="AA170" s="45">
        <f t="shared" si="5"/>
        <v>663570.01460047788</v>
      </c>
      <c r="AB170" s="70">
        <v>0</v>
      </c>
      <c r="AC170" s="70">
        <v>0</v>
      </c>
      <c r="AD170" s="70">
        <v>0</v>
      </c>
      <c r="AE170" s="70">
        <v>0</v>
      </c>
      <c r="AF170" s="70">
        <v>0</v>
      </c>
      <c r="AG170" s="70">
        <v>0</v>
      </c>
      <c r="AH170" s="70">
        <v>0</v>
      </c>
      <c r="AI170" s="45">
        <f t="shared" si="7"/>
        <v>0</v>
      </c>
      <c r="AJ170" s="70">
        <v>0</v>
      </c>
      <c r="AK170" s="70">
        <v>0</v>
      </c>
      <c r="AL170" s="70">
        <v>0</v>
      </c>
      <c r="AM170" s="70">
        <v>0</v>
      </c>
      <c r="AN170" s="70">
        <v>0</v>
      </c>
      <c r="AO170" s="70">
        <v>0</v>
      </c>
      <c r="AP170" s="70">
        <v>0</v>
      </c>
      <c r="AQ170" s="45">
        <f t="shared" si="9"/>
        <v>0</v>
      </c>
      <c r="AR170" s="70">
        <v>0</v>
      </c>
      <c r="AS170" s="70">
        <v>0</v>
      </c>
      <c r="AT170" s="70">
        <v>0</v>
      </c>
      <c r="AU170" s="70">
        <v>0</v>
      </c>
      <c r="AV170" s="70">
        <v>0</v>
      </c>
      <c r="AW170" s="70">
        <v>0</v>
      </c>
      <c r="AX170" s="70">
        <v>0</v>
      </c>
      <c r="AY170" s="45">
        <f t="shared" si="11"/>
        <v>0</v>
      </c>
      <c r="AZ170" s="71">
        <f t="shared" si="12"/>
        <v>1327228.0979559333</v>
      </c>
      <c r="BA170" s="68"/>
    </row>
    <row r="171" spans="1:53" ht="26.25" customHeight="1">
      <c r="A171" s="69" t="s">
        <v>471</v>
      </c>
      <c r="B171" s="69" t="s">
        <v>472</v>
      </c>
      <c r="C171" s="69" t="s">
        <v>50</v>
      </c>
      <c r="D171" s="70">
        <v>0</v>
      </c>
      <c r="E171" s="70">
        <v>0</v>
      </c>
      <c r="F171" s="70">
        <v>29200.955667640032</v>
      </c>
      <c r="G171" s="70">
        <v>0</v>
      </c>
      <c r="H171" s="70">
        <v>0</v>
      </c>
      <c r="I171" s="70">
        <v>0</v>
      </c>
      <c r="J171" s="70">
        <v>0</v>
      </c>
      <c r="K171" s="45">
        <f t="shared" si="1"/>
        <v>29200.955667640032</v>
      </c>
      <c r="L171" s="70">
        <v>0</v>
      </c>
      <c r="M171" s="70">
        <v>1327.3161667109105</v>
      </c>
      <c r="N171" s="70">
        <v>5309.2646668436419</v>
      </c>
      <c r="O171" s="70">
        <v>0</v>
      </c>
      <c r="P171" s="70">
        <v>0</v>
      </c>
      <c r="Q171" s="70">
        <v>0</v>
      </c>
      <c r="R171" s="70">
        <v>0</v>
      </c>
      <c r="S171" s="45">
        <f t="shared" si="3"/>
        <v>6636.5808335545526</v>
      </c>
      <c r="T171" s="70">
        <v>26546.32333421821</v>
      </c>
      <c r="U171" s="70">
        <v>19909.742500663659</v>
      </c>
      <c r="V171" s="70">
        <v>26528.814706663128</v>
      </c>
      <c r="W171" s="70">
        <v>66365.808335545531</v>
      </c>
      <c r="X171" s="70">
        <v>66365.808335545531</v>
      </c>
      <c r="Y171" s="70">
        <v>0</v>
      </c>
      <c r="Z171" s="70">
        <v>0</v>
      </c>
      <c r="AA171" s="45">
        <f t="shared" si="5"/>
        <v>139350.68887709052</v>
      </c>
      <c r="AB171" s="70">
        <v>26546.32333421821</v>
      </c>
      <c r="AC171" s="70">
        <v>0</v>
      </c>
      <c r="AD171" s="70">
        <v>39819.485001327317</v>
      </c>
      <c r="AE171" s="70">
        <v>33182.904167772766</v>
      </c>
      <c r="AF171" s="70">
        <v>33182.904167772766</v>
      </c>
      <c r="AG171" s="70">
        <v>0</v>
      </c>
      <c r="AH171" s="70">
        <v>0</v>
      </c>
      <c r="AI171" s="45">
        <f t="shared" si="7"/>
        <v>99548.712503318297</v>
      </c>
      <c r="AJ171" s="70">
        <v>0</v>
      </c>
      <c r="AK171" s="70">
        <v>0</v>
      </c>
      <c r="AL171" s="70">
        <v>0</v>
      </c>
      <c r="AM171" s="70">
        <v>0</v>
      </c>
      <c r="AN171" s="70">
        <v>0</v>
      </c>
      <c r="AO171" s="70">
        <v>0</v>
      </c>
      <c r="AP171" s="70">
        <v>0</v>
      </c>
      <c r="AQ171" s="45">
        <f t="shared" si="9"/>
        <v>0</v>
      </c>
      <c r="AR171" s="70">
        <v>0</v>
      </c>
      <c r="AS171" s="70">
        <v>0</v>
      </c>
      <c r="AT171" s="70">
        <v>0</v>
      </c>
      <c r="AU171" s="70">
        <v>0</v>
      </c>
      <c r="AV171" s="70">
        <v>0</v>
      </c>
      <c r="AW171" s="70">
        <v>0</v>
      </c>
      <c r="AX171" s="70">
        <v>0</v>
      </c>
      <c r="AY171" s="45">
        <f t="shared" si="11"/>
        <v>0</v>
      </c>
      <c r="AZ171" s="71">
        <f t="shared" si="12"/>
        <v>274736.93788160337</v>
      </c>
      <c r="BA171" s="68"/>
    </row>
    <row r="172" spans="1:53" ht="26.25" customHeight="1">
      <c r="A172" s="69" t="s">
        <v>473</v>
      </c>
      <c r="B172" s="69" t="s">
        <v>474</v>
      </c>
      <c r="C172" s="69" t="s">
        <v>475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45">
        <f t="shared" si="1"/>
        <v>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0</v>
      </c>
      <c r="R172" s="70">
        <v>0</v>
      </c>
      <c r="S172" s="45">
        <f t="shared" si="3"/>
        <v>0</v>
      </c>
      <c r="T172" s="70">
        <v>0</v>
      </c>
      <c r="U172" s="70">
        <v>0</v>
      </c>
      <c r="V172" s="70">
        <v>90000</v>
      </c>
      <c r="W172" s="70">
        <v>510000</v>
      </c>
      <c r="X172" s="70">
        <v>510000</v>
      </c>
      <c r="Y172" s="70">
        <v>0</v>
      </c>
      <c r="Z172" s="70">
        <v>0</v>
      </c>
      <c r="AA172" s="45">
        <f t="shared" si="5"/>
        <v>600000</v>
      </c>
      <c r="AB172" s="70">
        <v>0</v>
      </c>
      <c r="AC172" s="70">
        <v>0</v>
      </c>
      <c r="AD172" s="70">
        <v>90000</v>
      </c>
      <c r="AE172" s="70">
        <v>510000</v>
      </c>
      <c r="AF172" s="70">
        <v>510000</v>
      </c>
      <c r="AG172" s="70">
        <v>0</v>
      </c>
      <c r="AH172" s="70">
        <v>0</v>
      </c>
      <c r="AI172" s="45">
        <f t="shared" si="7"/>
        <v>600000</v>
      </c>
      <c r="AJ172" s="70">
        <v>0</v>
      </c>
      <c r="AK172" s="70">
        <v>0</v>
      </c>
      <c r="AL172" s="70">
        <v>0</v>
      </c>
      <c r="AM172" s="70">
        <v>0</v>
      </c>
      <c r="AN172" s="70">
        <v>0</v>
      </c>
      <c r="AO172" s="70">
        <v>0</v>
      </c>
      <c r="AP172" s="70">
        <v>0</v>
      </c>
      <c r="AQ172" s="45">
        <f t="shared" si="9"/>
        <v>0</v>
      </c>
      <c r="AR172" s="70">
        <v>0</v>
      </c>
      <c r="AS172" s="70">
        <v>0</v>
      </c>
      <c r="AT172" s="70">
        <v>0</v>
      </c>
      <c r="AU172" s="70">
        <v>0</v>
      </c>
      <c r="AV172" s="70">
        <v>0</v>
      </c>
      <c r="AW172" s="70">
        <v>0</v>
      </c>
      <c r="AX172" s="70">
        <v>0</v>
      </c>
      <c r="AY172" s="45">
        <f t="shared" si="11"/>
        <v>0</v>
      </c>
      <c r="AZ172" s="71">
        <f t="shared" si="12"/>
        <v>1200000</v>
      </c>
      <c r="BA172" s="68"/>
    </row>
    <row r="173" spans="1:53" ht="26.25" customHeight="1">
      <c r="A173" s="69" t="s">
        <v>476</v>
      </c>
      <c r="B173" s="69" t="s">
        <v>477</v>
      </c>
      <c r="C173" s="69" t="s">
        <v>55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70">
        <v>0</v>
      </c>
      <c r="K173" s="45">
        <f t="shared" si="1"/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0</v>
      </c>
      <c r="R173" s="70">
        <v>0</v>
      </c>
      <c r="S173" s="45">
        <f t="shared" si="3"/>
        <v>0</v>
      </c>
      <c r="T173" s="70">
        <v>0</v>
      </c>
      <c r="U173" s="70">
        <v>0</v>
      </c>
      <c r="V173" s="70">
        <v>66450</v>
      </c>
      <c r="W173" s="70">
        <v>376550</v>
      </c>
      <c r="X173" s="70">
        <v>376550</v>
      </c>
      <c r="Y173" s="70">
        <v>0</v>
      </c>
      <c r="Z173" s="70">
        <v>0</v>
      </c>
      <c r="AA173" s="45">
        <f t="shared" si="5"/>
        <v>443000</v>
      </c>
      <c r="AB173" s="70">
        <v>0</v>
      </c>
      <c r="AC173" s="70">
        <v>0</v>
      </c>
      <c r="AD173" s="70">
        <v>66450</v>
      </c>
      <c r="AE173" s="70">
        <v>376550</v>
      </c>
      <c r="AF173" s="70">
        <v>376550</v>
      </c>
      <c r="AG173" s="70">
        <v>0</v>
      </c>
      <c r="AH173" s="70">
        <v>0</v>
      </c>
      <c r="AI173" s="45">
        <f t="shared" si="7"/>
        <v>443000</v>
      </c>
      <c r="AJ173" s="70">
        <v>0</v>
      </c>
      <c r="AK173" s="70">
        <v>0</v>
      </c>
      <c r="AL173" s="70">
        <v>66450</v>
      </c>
      <c r="AM173" s="70">
        <v>376550</v>
      </c>
      <c r="AN173" s="70">
        <v>376550</v>
      </c>
      <c r="AO173" s="70">
        <v>0</v>
      </c>
      <c r="AP173" s="70">
        <v>0</v>
      </c>
      <c r="AQ173" s="45">
        <f t="shared" si="9"/>
        <v>443000</v>
      </c>
      <c r="AR173" s="70">
        <v>0</v>
      </c>
      <c r="AS173" s="70">
        <v>0</v>
      </c>
      <c r="AT173" s="70">
        <v>0</v>
      </c>
      <c r="AU173" s="70">
        <v>0</v>
      </c>
      <c r="AV173" s="70">
        <v>0</v>
      </c>
      <c r="AW173" s="70">
        <v>0</v>
      </c>
      <c r="AX173" s="70">
        <v>0</v>
      </c>
      <c r="AY173" s="45">
        <f t="shared" si="11"/>
        <v>0</v>
      </c>
      <c r="AZ173" s="71">
        <f t="shared" si="12"/>
        <v>1329000</v>
      </c>
      <c r="BA173" s="68"/>
    </row>
    <row r="174" spans="1:53" ht="26.25" customHeight="1">
      <c r="A174" s="69" t="s">
        <v>478</v>
      </c>
      <c r="B174" s="69" t="s">
        <v>479</v>
      </c>
      <c r="C174" s="69" t="s">
        <v>55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45">
        <f t="shared" si="1"/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45">
        <f t="shared" si="3"/>
        <v>0</v>
      </c>
      <c r="T174" s="70">
        <v>0</v>
      </c>
      <c r="U174" s="70">
        <v>0</v>
      </c>
      <c r="V174" s="70">
        <v>117150</v>
      </c>
      <c r="W174" s="70">
        <v>663850</v>
      </c>
      <c r="X174" s="70">
        <v>663850</v>
      </c>
      <c r="Y174" s="70">
        <v>0</v>
      </c>
      <c r="Z174" s="70">
        <v>0</v>
      </c>
      <c r="AA174" s="45">
        <f t="shared" si="5"/>
        <v>781000</v>
      </c>
      <c r="AB174" s="70">
        <v>0</v>
      </c>
      <c r="AC174" s="70">
        <v>0</v>
      </c>
      <c r="AD174" s="70">
        <v>117150</v>
      </c>
      <c r="AE174" s="70">
        <v>663850</v>
      </c>
      <c r="AF174" s="70">
        <v>663850</v>
      </c>
      <c r="AG174" s="70">
        <v>0</v>
      </c>
      <c r="AH174" s="70">
        <v>0</v>
      </c>
      <c r="AI174" s="45">
        <f t="shared" si="7"/>
        <v>781000</v>
      </c>
      <c r="AJ174" s="70">
        <v>0</v>
      </c>
      <c r="AK174" s="70">
        <v>0</v>
      </c>
      <c r="AL174" s="70">
        <v>117150</v>
      </c>
      <c r="AM174" s="70">
        <v>663850</v>
      </c>
      <c r="AN174" s="70">
        <v>663850</v>
      </c>
      <c r="AO174" s="70">
        <v>0</v>
      </c>
      <c r="AP174" s="70">
        <v>0</v>
      </c>
      <c r="AQ174" s="45">
        <f t="shared" si="9"/>
        <v>781000</v>
      </c>
      <c r="AR174" s="70">
        <v>0</v>
      </c>
      <c r="AS174" s="70">
        <v>0</v>
      </c>
      <c r="AT174" s="70">
        <v>0</v>
      </c>
      <c r="AU174" s="70">
        <v>0</v>
      </c>
      <c r="AV174" s="70">
        <v>0</v>
      </c>
      <c r="AW174" s="70">
        <v>0</v>
      </c>
      <c r="AX174" s="70">
        <v>0</v>
      </c>
      <c r="AY174" s="45">
        <f t="shared" si="11"/>
        <v>0</v>
      </c>
      <c r="AZ174" s="71">
        <f t="shared" si="12"/>
        <v>2343000</v>
      </c>
      <c r="BA174" s="68"/>
    </row>
    <row r="175" spans="1:53" ht="26.25" customHeight="1">
      <c r="A175" s="46" t="s">
        <v>480</v>
      </c>
      <c r="B175" s="46" t="s">
        <v>481</v>
      </c>
      <c r="C175" s="46" t="s">
        <v>18</v>
      </c>
      <c r="D175" s="45">
        <f t="shared" ref="D175:J175" si="157">SUM(D176:D181)</f>
        <v>0</v>
      </c>
      <c r="E175" s="45">
        <f t="shared" si="157"/>
        <v>0</v>
      </c>
      <c r="F175" s="45">
        <f t="shared" si="157"/>
        <v>0</v>
      </c>
      <c r="G175" s="45">
        <f t="shared" si="157"/>
        <v>0</v>
      </c>
      <c r="H175" s="45">
        <f t="shared" si="157"/>
        <v>0</v>
      </c>
      <c r="I175" s="45">
        <f t="shared" si="157"/>
        <v>0</v>
      </c>
      <c r="J175" s="45">
        <f t="shared" si="157"/>
        <v>0</v>
      </c>
      <c r="K175" s="45">
        <f t="shared" si="1"/>
        <v>0</v>
      </c>
      <c r="L175" s="45">
        <f t="shared" ref="L175:R175" si="158">SUM(L176:L181)</f>
        <v>0</v>
      </c>
      <c r="M175" s="45">
        <f t="shared" si="158"/>
        <v>5309.2646668436419</v>
      </c>
      <c r="N175" s="45">
        <f t="shared" si="158"/>
        <v>140263.89700026545</v>
      </c>
      <c r="O175" s="45">
        <f t="shared" si="158"/>
        <v>310000</v>
      </c>
      <c r="P175" s="45">
        <f t="shared" si="158"/>
        <v>0</v>
      </c>
      <c r="Q175" s="45">
        <f t="shared" si="158"/>
        <v>0</v>
      </c>
      <c r="R175" s="45">
        <f t="shared" si="158"/>
        <v>0</v>
      </c>
      <c r="S175" s="45">
        <f t="shared" si="3"/>
        <v>455573.16166710912</v>
      </c>
      <c r="T175" s="45">
        <f t="shared" ref="T175:Z175" si="159">SUM(T176:T181)</f>
        <v>0</v>
      </c>
      <c r="U175" s="45">
        <f t="shared" si="159"/>
        <v>0</v>
      </c>
      <c r="V175" s="45">
        <f t="shared" si="159"/>
        <v>381150</v>
      </c>
      <c r="W175" s="45">
        <f t="shared" si="159"/>
        <v>1919183.1351207858</v>
      </c>
      <c r="X175" s="45">
        <f t="shared" si="159"/>
        <v>1609183.1351207858</v>
      </c>
      <c r="Y175" s="45">
        <f t="shared" si="159"/>
        <v>0</v>
      </c>
      <c r="Z175" s="45">
        <f t="shared" si="159"/>
        <v>0</v>
      </c>
      <c r="AA175" s="45">
        <f t="shared" si="5"/>
        <v>2300333.1351207858</v>
      </c>
      <c r="AB175" s="45">
        <f t="shared" ref="AB175:AH175" si="160">SUM(AB176:AB181)</f>
        <v>0</v>
      </c>
      <c r="AC175" s="45">
        <f t="shared" si="160"/>
        <v>0</v>
      </c>
      <c r="AD175" s="45">
        <f t="shared" si="160"/>
        <v>664923.55986195907</v>
      </c>
      <c r="AE175" s="45">
        <f t="shared" si="160"/>
        <v>3418605.0039819484</v>
      </c>
      <c r="AF175" s="45">
        <f t="shared" si="160"/>
        <v>2015738.001061853</v>
      </c>
      <c r="AG175" s="45">
        <f t="shared" si="160"/>
        <v>0</v>
      </c>
      <c r="AH175" s="45">
        <f t="shared" si="160"/>
        <v>39819.485001327317</v>
      </c>
      <c r="AI175" s="45">
        <f t="shared" si="7"/>
        <v>4123348.0488452348</v>
      </c>
      <c r="AJ175" s="45">
        <f t="shared" ref="AJ175:AP175" si="161">SUM(AJ176:AJ181)</f>
        <v>0</v>
      </c>
      <c r="AK175" s="45">
        <f t="shared" si="161"/>
        <v>0</v>
      </c>
      <c r="AL175" s="45">
        <f t="shared" si="161"/>
        <v>297046.72152906819</v>
      </c>
      <c r="AM175" s="45">
        <f t="shared" si="161"/>
        <v>1364796.9232811255</v>
      </c>
      <c r="AN175" s="45">
        <f t="shared" si="161"/>
        <v>271929.92036103003</v>
      </c>
      <c r="AO175" s="45">
        <f t="shared" si="161"/>
        <v>0</v>
      </c>
      <c r="AP175" s="45">
        <f t="shared" si="161"/>
        <v>26546.32333421821</v>
      </c>
      <c r="AQ175" s="45">
        <f t="shared" si="9"/>
        <v>1688389.9681444119</v>
      </c>
      <c r="AR175" s="45">
        <f t="shared" ref="AR175:AX175" si="162">SUM(AR176:AR181)</f>
        <v>0</v>
      </c>
      <c r="AS175" s="45">
        <f t="shared" si="162"/>
        <v>0</v>
      </c>
      <c r="AT175" s="45">
        <f t="shared" si="162"/>
        <v>219066.89673480223</v>
      </c>
      <c r="AU175" s="45">
        <f t="shared" si="162"/>
        <v>1092867.0029200956</v>
      </c>
      <c r="AV175" s="45">
        <f t="shared" si="162"/>
        <v>0</v>
      </c>
      <c r="AW175" s="45">
        <f t="shared" si="162"/>
        <v>0</v>
      </c>
      <c r="AX175" s="45">
        <f t="shared" si="162"/>
        <v>0</v>
      </c>
      <c r="AY175" s="49">
        <f t="shared" si="11"/>
        <v>1311933.8996548979</v>
      </c>
      <c r="AZ175" s="71">
        <f t="shared" si="12"/>
        <v>9879578.2134324387</v>
      </c>
      <c r="BA175" s="68"/>
    </row>
    <row r="176" spans="1:53" ht="26.25" customHeight="1">
      <c r="A176" s="11" t="s">
        <v>484</v>
      </c>
      <c r="B176" s="12" t="s">
        <v>485</v>
      </c>
      <c r="C176" s="12" t="s">
        <v>55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45">
        <f t="shared" si="1"/>
        <v>0</v>
      </c>
      <c r="L176" s="50">
        <v>0</v>
      </c>
      <c r="M176" s="50">
        <v>0</v>
      </c>
      <c r="N176" s="50">
        <v>132300</v>
      </c>
      <c r="O176" s="50">
        <v>310000</v>
      </c>
      <c r="P176" s="50">
        <v>0</v>
      </c>
      <c r="Q176" s="50">
        <v>0</v>
      </c>
      <c r="R176" s="50">
        <v>0</v>
      </c>
      <c r="S176" s="45">
        <f t="shared" si="3"/>
        <v>442300</v>
      </c>
      <c r="T176" s="50">
        <v>0</v>
      </c>
      <c r="U176" s="50">
        <v>0</v>
      </c>
      <c r="V176" s="50">
        <v>132300</v>
      </c>
      <c r="W176" s="50">
        <v>310000</v>
      </c>
      <c r="X176" s="50">
        <v>0</v>
      </c>
      <c r="Y176" s="50">
        <v>0</v>
      </c>
      <c r="Z176" s="50">
        <v>0</v>
      </c>
      <c r="AA176" s="45">
        <f t="shared" si="5"/>
        <v>442300</v>
      </c>
      <c r="AB176" s="50">
        <v>0</v>
      </c>
      <c r="AC176" s="50">
        <v>0</v>
      </c>
      <c r="AD176" s="50">
        <v>132300</v>
      </c>
      <c r="AE176" s="50">
        <v>310000</v>
      </c>
      <c r="AF176" s="50">
        <v>0</v>
      </c>
      <c r="AG176" s="50">
        <v>0</v>
      </c>
      <c r="AH176" s="50">
        <v>0</v>
      </c>
      <c r="AI176" s="45">
        <f t="shared" si="7"/>
        <v>442300</v>
      </c>
      <c r="AJ176" s="50">
        <v>0</v>
      </c>
      <c r="AK176" s="50">
        <v>0</v>
      </c>
      <c r="AL176" s="50">
        <v>0</v>
      </c>
      <c r="AM176" s="50">
        <v>0</v>
      </c>
      <c r="AN176" s="50">
        <v>0</v>
      </c>
      <c r="AO176" s="50">
        <v>0</v>
      </c>
      <c r="AP176" s="50">
        <v>0</v>
      </c>
      <c r="AQ176" s="45">
        <f t="shared" si="9"/>
        <v>0</v>
      </c>
      <c r="AR176" s="50">
        <v>0</v>
      </c>
      <c r="AS176" s="50">
        <v>0</v>
      </c>
      <c r="AT176" s="50">
        <v>0</v>
      </c>
      <c r="AU176" s="50">
        <v>0</v>
      </c>
      <c r="AV176" s="50">
        <v>0</v>
      </c>
      <c r="AW176" s="50">
        <v>0</v>
      </c>
      <c r="AX176" s="50">
        <v>0</v>
      </c>
      <c r="AY176" s="45">
        <f t="shared" si="11"/>
        <v>0</v>
      </c>
      <c r="AZ176" s="71">
        <f t="shared" si="12"/>
        <v>1326900</v>
      </c>
      <c r="BA176" s="68"/>
    </row>
    <row r="177" spans="1:53" ht="26.25" customHeight="1">
      <c r="A177" s="11" t="s">
        <v>486</v>
      </c>
      <c r="B177" s="11" t="s">
        <v>487</v>
      </c>
      <c r="C177" s="11" t="s">
        <v>55</v>
      </c>
      <c r="D177" s="50">
        <v>0</v>
      </c>
      <c r="E177" s="50">
        <v>0</v>
      </c>
      <c r="F177" s="50">
        <v>0</v>
      </c>
      <c r="G177" s="50">
        <v>0</v>
      </c>
      <c r="H177" s="50">
        <v>0</v>
      </c>
      <c r="I177" s="50">
        <v>0</v>
      </c>
      <c r="J177" s="50">
        <v>0</v>
      </c>
      <c r="K177" s="45">
        <f t="shared" si="1"/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45">
        <f t="shared" si="3"/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0">
        <v>0</v>
      </c>
      <c r="AA177" s="45">
        <f t="shared" si="5"/>
        <v>0</v>
      </c>
      <c r="AB177" s="50">
        <v>0</v>
      </c>
      <c r="AC177" s="50">
        <v>0</v>
      </c>
      <c r="AD177" s="50">
        <v>175000</v>
      </c>
      <c r="AE177" s="50">
        <v>990000</v>
      </c>
      <c r="AF177" s="50">
        <v>0</v>
      </c>
      <c r="AG177" s="50">
        <v>0</v>
      </c>
      <c r="AH177" s="50">
        <v>0</v>
      </c>
      <c r="AI177" s="45">
        <f t="shared" si="7"/>
        <v>1165000</v>
      </c>
      <c r="AJ177" s="50">
        <v>0</v>
      </c>
      <c r="AK177" s="50">
        <v>0</v>
      </c>
      <c r="AL177" s="50">
        <v>175000</v>
      </c>
      <c r="AM177" s="50">
        <v>990000</v>
      </c>
      <c r="AN177" s="50">
        <v>0</v>
      </c>
      <c r="AO177" s="50">
        <v>0</v>
      </c>
      <c r="AP177" s="50">
        <v>0</v>
      </c>
      <c r="AQ177" s="45">
        <f t="shared" si="9"/>
        <v>1165000</v>
      </c>
      <c r="AR177" s="50">
        <v>0</v>
      </c>
      <c r="AS177" s="50">
        <v>0</v>
      </c>
      <c r="AT177" s="50">
        <v>175000</v>
      </c>
      <c r="AU177" s="50">
        <v>990000</v>
      </c>
      <c r="AV177" s="50">
        <v>0</v>
      </c>
      <c r="AW177" s="50">
        <v>0</v>
      </c>
      <c r="AX177" s="50">
        <v>0</v>
      </c>
      <c r="AY177" s="75">
        <f t="shared" si="11"/>
        <v>1165000</v>
      </c>
      <c r="AZ177" s="71">
        <f t="shared" si="12"/>
        <v>3495000</v>
      </c>
      <c r="BA177" s="68"/>
    </row>
    <row r="178" spans="1:53" ht="26.25" customHeight="1">
      <c r="A178" s="69" t="s">
        <v>488</v>
      </c>
      <c r="B178" s="69" t="s">
        <v>489</v>
      </c>
      <c r="C178" s="69" t="s">
        <v>50</v>
      </c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70">
        <v>0</v>
      </c>
      <c r="K178" s="45">
        <f t="shared" si="1"/>
        <v>0</v>
      </c>
      <c r="L178" s="70">
        <v>0</v>
      </c>
      <c r="M178" s="70">
        <v>5309.2646668436419</v>
      </c>
      <c r="N178" s="70">
        <v>7963.8970002654632</v>
      </c>
      <c r="O178" s="70">
        <v>0</v>
      </c>
      <c r="P178" s="70">
        <v>0</v>
      </c>
      <c r="Q178" s="70">
        <v>0</v>
      </c>
      <c r="R178" s="70">
        <v>0</v>
      </c>
      <c r="S178" s="45">
        <f t="shared" si="3"/>
        <v>13273.161667109105</v>
      </c>
      <c r="T178" s="70">
        <v>0</v>
      </c>
      <c r="U178" s="70">
        <v>0</v>
      </c>
      <c r="V178" s="70">
        <v>0</v>
      </c>
      <c r="W178" s="70">
        <v>199033.13512078577</v>
      </c>
      <c r="X178" s="70">
        <v>199033.13512078577</v>
      </c>
      <c r="Y178" s="70">
        <v>0</v>
      </c>
      <c r="Z178" s="70">
        <v>0</v>
      </c>
      <c r="AA178" s="45">
        <f t="shared" si="5"/>
        <v>199033.13512078577</v>
      </c>
      <c r="AB178" s="70">
        <v>0</v>
      </c>
      <c r="AC178" s="70">
        <v>0</v>
      </c>
      <c r="AD178" s="70">
        <v>39819.485001327317</v>
      </c>
      <c r="AE178" s="70">
        <v>464560.65834881872</v>
      </c>
      <c r="AF178" s="70">
        <v>464560.65834881872</v>
      </c>
      <c r="AG178" s="70">
        <v>0</v>
      </c>
      <c r="AH178" s="70">
        <v>39819.485001327317</v>
      </c>
      <c r="AI178" s="45">
        <f t="shared" si="7"/>
        <v>544199.62835147337</v>
      </c>
      <c r="AJ178" s="70">
        <v>0</v>
      </c>
      <c r="AK178" s="70">
        <v>0</v>
      </c>
      <c r="AL178" s="70">
        <v>53092.64666843642</v>
      </c>
      <c r="AM178" s="70">
        <v>132731.61667109106</v>
      </c>
      <c r="AN178" s="70">
        <v>132731.61667109106</v>
      </c>
      <c r="AO178" s="70">
        <v>0</v>
      </c>
      <c r="AP178" s="70">
        <v>26546.32333421821</v>
      </c>
      <c r="AQ178" s="45">
        <f t="shared" si="9"/>
        <v>212370.58667374568</v>
      </c>
      <c r="AR178" s="70">
        <v>0</v>
      </c>
      <c r="AS178" s="70">
        <v>0</v>
      </c>
      <c r="AT178" s="70">
        <v>0</v>
      </c>
      <c r="AU178" s="70">
        <v>0</v>
      </c>
      <c r="AV178" s="70">
        <v>0</v>
      </c>
      <c r="AW178" s="70">
        <v>0</v>
      </c>
      <c r="AX178" s="70">
        <v>0</v>
      </c>
      <c r="AY178" s="45">
        <f t="shared" si="11"/>
        <v>0</v>
      </c>
      <c r="AZ178" s="71">
        <f t="shared" si="12"/>
        <v>968876.51181311393</v>
      </c>
      <c r="BA178" s="68"/>
    </row>
    <row r="179" spans="1:53" ht="26.25" customHeight="1">
      <c r="A179" s="11" t="s">
        <v>490</v>
      </c>
      <c r="B179" s="12" t="s">
        <v>491</v>
      </c>
      <c r="C179" s="12" t="s">
        <v>55</v>
      </c>
      <c r="D179" s="50">
        <v>0</v>
      </c>
      <c r="E179" s="50">
        <v>0</v>
      </c>
      <c r="F179" s="50">
        <v>0</v>
      </c>
      <c r="G179" s="50">
        <v>0</v>
      </c>
      <c r="H179" s="50">
        <v>0</v>
      </c>
      <c r="I179" s="50">
        <v>0</v>
      </c>
      <c r="J179" s="50">
        <v>0</v>
      </c>
      <c r="K179" s="45">
        <f t="shared" si="1"/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45">
        <f t="shared" si="3"/>
        <v>0</v>
      </c>
      <c r="T179" s="50">
        <v>0</v>
      </c>
      <c r="U179" s="50">
        <v>0</v>
      </c>
      <c r="V179" s="50">
        <v>0</v>
      </c>
      <c r="W179" s="50">
        <v>0</v>
      </c>
      <c r="X179" s="50">
        <v>0</v>
      </c>
      <c r="Y179" s="50">
        <v>0</v>
      </c>
      <c r="Z179" s="50">
        <v>0</v>
      </c>
      <c r="AA179" s="45">
        <f t="shared" si="5"/>
        <v>0</v>
      </c>
      <c r="AB179" s="50">
        <v>0</v>
      </c>
      <c r="AC179" s="50">
        <v>0</v>
      </c>
      <c r="AD179" s="50">
        <v>44066.896734802234</v>
      </c>
      <c r="AE179" s="50">
        <v>102867.00292009558</v>
      </c>
      <c r="AF179" s="50">
        <v>0</v>
      </c>
      <c r="AG179" s="50">
        <v>0</v>
      </c>
      <c r="AH179" s="50">
        <v>0</v>
      </c>
      <c r="AI179" s="45">
        <f t="shared" si="7"/>
        <v>146933.8996548978</v>
      </c>
      <c r="AJ179" s="50">
        <v>0</v>
      </c>
      <c r="AK179" s="50">
        <v>0</v>
      </c>
      <c r="AL179" s="50">
        <v>44066.896734802234</v>
      </c>
      <c r="AM179" s="50">
        <v>102867.00292009558</v>
      </c>
      <c r="AN179" s="50">
        <v>0</v>
      </c>
      <c r="AO179" s="50">
        <v>0</v>
      </c>
      <c r="AP179" s="50">
        <v>0</v>
      </c>
      <c r="AQ179" s="45">
        <f t="shared" si="9"/>
        <v>146933.8996548978</v>
      </c>
      <c r="AR179" s="50">
        <v>0</v>
      </c>
      <c r="AS179" s="50">
        <v>0</v>
      </c>
      <c r="AT179" s="50">
        <v>44066.896734802234</v>
      </c>
      <c r="AU179" s="50">
        <v>102867.00292009558</v>
      </c>
      <c r="AV179" s="50">
        <v>0</v>
      </c>
      <c r="AW179" s="50">
        <v>0</v>
      </c>
      <c r="AX179" s="50">
        <v>0</v>
      </c>
      <c r="AY179" s="45">
        <f t="shared" si="11"/>
        <v>146933.8996548978</v>
      </c>
      <c r="AZ179" s="71">
        <f t="shared" si="12"/>
        <v>440801.69896469341</v>
      </c>
      <c r="BA179" s="68"/>
    </row>
    <row r="180" spans="1:53" ht="26.25" customHeight="1">
      <c r="A180" s="69" t="s">
        <v>492</v>
      </c>
      <c r="B180" s="69" t="s">
        <v>493</v>
      </c>
      <c r="C180" s="69" t="s">
        <v>55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45">
        <f t="shared" si="1"/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v>0</v>
      </c>
      <c r="S180" s="45">
        <f t="shared" si="3"/>
        <v>0</v>
      </c>
      <c r="T180" s="70">
        <v>0</v>
      </c>
      <c r="U180" s="70">
        <v>0</v>
      </c>
      <c r="V180" s="70">
        <v>248850</v>
      </c>
      <c r="W180" s="70">
        <v>1410150</v>
      </c>
      <c r="X180" s="70">
        <v>1410150</v>
      </c>
      <c r="Y180" s="70">
        <v>0</v>
      </c>
      <c r="Z180" s="70">
        <v>0</v>
      </c>
      <c r="AA180" s="45">
        <f t="shared" si="5"/>
        <v>1659000</v>
      </c>
      <c r="AB180" s="70">
        <v>0</v>
      </c>
      <c r="AC180" s="70">
        <v>0</v>
      </c>
      <c r="AD180" s="70">
        <v>248850</v>
      </c>
      <c r="AE180" s="70">
        <v>1410150</v>
      </c>
      <c r="AF180" s="70">
        <v>1410150</v>
      </c>
      <c r="AG180" s="70">
        <v>0</v>
      </c>
      <c r="AH180" s="70">
        <v>0</v>
      </c>
      <c r="AI180" s="45">
        <f t="shared" si="7"/>
        <v>1659000</v>
      </c>
      <c r="AJ180" s="70">
        <v>0</v>
      </c>
      <c r="AK180" s="70">
        <v>0</v>
      </c>
      <c r="AL180" s="70">
        <v>0</v>
      </c>
      <c r="AM180" s="70">
        <v>0</v>
      </c>
      <c r="AN180" s="70">
        <v>0</v>
      </c>
      <c r="AO180" s="70">
        <v>0</v>
      </c>
      <c r="AP180" s="70">
        <v>0</v>
      </c>
      <c r="AQ180" s="45">
        <f t="shared" si="9"/>
        <v>0</v>
      </c>
      <c r="AR180" s="70">
        <v>0</v>
      </c>
      <c r="AS180" s="70">
        <v>0</v>
      </c>
      <c r="AT180" s="70">
        <v>0</v>
      </c>
      <c r="AU180" s="70">
        <v>0</v>
      </c>
      <c r="AV180" s="70">
        <v>0</v>
      </c>
      <c r="AW180" s="70">
        <v>0</v>
      </c>
      <c r="AX180" s="70">
        <v>0</v>
      </c>
      <c r="AY180" s="75">
        <f t="shared" si="11"/>
        <v>0</v>
      </c>
      <c r="AZ180" s="71">
        <f t="shared" si="12"/>
        <v>3318000</v>
      </c>
      <c r="BA180" s="68"/>
    </row>
    <row r="181" spans="1:53" ht="26.25" customHeight="1">
      <c r="A181" s="69" t="s">
        <v>494</v>
      </c>
      <c r="B181" s="69" t="s">
        <v>495</v>
      </c>
      <c r="C181" s="69" t="s">
        <v>246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70">
        <v>0</v>
      </c>
      <c r="J181" s="70">
        <v>0</v>
      </c>
      <c r="K181" s="45">
        <f t="shared" si="1"/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45">
        <f t="shared" si="3"/>
        <v>0</v>
      </c>
      <c r="T181" s="70">
        <v>0</v>
      </c>
      <c r="U181" s="70">
        <v>0</v>
      </c>
      <c r="V181" s="70">
        <v>0</v>
      </c>
      <c r="W181" s="70">
        <v>0</v>
      </c>
      <c r="X181" s="70">
        <v>0</v>
      </c>
      <c r="Y181" s="70">
        <v>0</v>
      </c>
      <c r="Z181" s="70">
        <v>0</v>
      </c>
      <c r="AA181" s="45">
        <f t="shared" si="5"/>
        <v>0</v>
      </c>
      <c r="AB181" s="70">
        <v>0</v>
      </c>
      <c r="AC181" s="70">
        <v>0</v>
      </c>
      <c r="AD181" s="70">
        <v>24887.178125829574</v>
      </c>
      <c r="AE181" s="70">
        <v>141027.34271303425</v>
      </c>
      <c r="AF181" s="70">
        <v>141027.34271303425</v>
      </c>
      <c r="AG181" s="70">
        <v>0</v>
      </c>
      <c r="AH181" s="70">
        <v>0</v>
      </c>
      <c r="AI181" s="45">
        <f t="shared" si="7"/>
        <v>165914.52083886383</v>
      </c>
      <c r="AJ181" s="70">
        <v>0</v>
      </c>
      <c r="AK181" s="70">
        <v>0</v>
      </c>
      <c r="AL181" s="70">
        <v>24887.178125829574</v>
      </c>
      <c r="AM181" s="70">
        <v>139198.30368993894</v>
      </c>
      <c r="AN181" s="70">
        <v>139198.30368993894</v>
      </c>
      <c r="AO181" s="70">
        <v>0</v>
      </c>
      <c r="AP181" s="70">
        <v>0</v>
      </c>
      <c r="AQ181" s="45">
        <f t="shared" si="9"/>
        <v>164085.48181576852</v>
      </c>
      <c r="AR181" s="70">
        <v>0</v>
      </c>
      <c r="AS181" s="70">
        <v>0</v>
      </c>
      <c r="AT181" s="70">
        <v>0</v>
      </c>
      <c r="AU181" s="70">
        <v>0</v>
      </c>
      <c r="AV181" s="70">
        <v>0</v>
      </c>
      <c r="AW181" s="70">
        <v>0</v>
      </c>
      <c r="AX181" s="70">
        <v>0</v>
      </c>
      <c r="AY181" s="75">
        <f t="shared" si="11"/>
        <v>0</v>
      </c>
      <c r="AZ181" s="71">
        <f t="shared" si="12"/>
        <v>330000.00265463232</v>
      </c>
      <c r="BA181" s="68"/>
    </row>
    <row r="182" spans="1:53" ht="26.25" customHeight="1">
      <c r="A182" s="43" t="s">
        <v>496</v>
      </c>
      <c r="B182" s="43" t="s">
        <v>565</v>
      </c>
      <c r="C182" s="43" t="s">
        <v>18</v>
      </c>
      <c r="D182" s="44">
        <f t="shared" ref="D182:J182" si="163">SUM(D183+D197)</f>
        <v>165914.52083886383</v>
      </c>
      <c r="E182" s="44">
        <f t="shared" si="163"/>
        <v>0</v>
      </c>
      <c r="F182" s="44">
        <f t="shared" si="163"/>
        <v>210307.59357578974</v>
      </c>
      <c r="G182" s="44">
        <f t="shared" si="163"/>
        <v>0</v>
      </c>
      <c r="H182" s="44">
        <f t="shared" si="163"/>
        <v>0</v>
      </c>
      <c r="I182" s="44">
        <f t="shared" si="163"/>
        <v>0</v>
      </c>
      <c r="J182" s="44">
        <f t="shared" si="163"/>
        <v>0</v>
      </c>
      <c r="K182" s="45">
        <f t="shared" si="1"/>
        <v>376222.11441465357</v>
      </c>
      <c r="L182" s="44">
        <f t="shared" ref="L182:R182" si="164">SUM(L183+L197)</f>
        <v>711541.07537032128</v>
      </c>
      <c r="M182" s="44">
        <f t="shared" si="164"/>
        <v>163160.2728245288</v>
      </c>
      <c r="N182" s="44">
        <f t="shared" si="164"/>
        <v>409636.34227501997</v>
      </c>
      <c r="O182" s="44">
        <f t="shared" si="164"/>
        <v>3184926.4666843642</v>
      </c>
      <c r="P182" s="44">
        <f t="shared" si="164"/>
        <v>0</v>
      </c>
      <c r="Q182" s="44">
        <f t="shared" si="164"/>
        <v>0</v>
      </c>
      <c r="R182" s="44">
        <f t="shared" si="164"/>
        <v>0</v>
      </c>
      <c r="S182" s="45">
        <f t="shared" si="3"/>
        <v>4469264.1571542341</v>
      </c>
      <c r="T182" s="44">
        <f t="shared" ref="T182:Z182" si="165">SUM(T183+T197)</f>
        <v>79638.970002654634</v>
      </c>
      <c r="U182" s="44">
        <f t="shared" si="165"/>
        <v>0</v>
      </c>
      <c r="V182" s="44">
        <f t="shared" si="165"/>
        <v>386249.00451287499</v>
      </c>
      <c r="W182" s="44">
        <f t="shared" si="165"/>
        <v>2950655.1632598885</v>
      </c>
      <c r="X182" s="44">
        <f t="shared" si="165"/>
        <v>0</v>
      </c>
      <c r="Y182" s="44">
        <f t="shared" si="165"/>
        <v>0</v>
      </c>
      <c r="Z182" s="44">
        <f t="shared" si="165"/>
        <v>18582.42633395275</v>
      </c>
      <c r="AA182" s="45">
        <f t="shared" si="5"/>
        <v>3435125.564109371</v>
      </c>
      <c r="AB182" s="44">
        <f t="shared" ref="AB182:AH182" si="166">SUM(AB183+AB197)</f>
        <v>66365.808335545531</v>
      </c>
      <c r="AC182" s="44">
        <f t="shared" si="166"/>
        <v>0</v>
      </c>
      <c r="AD182" s="44">
        <f t="shared" si="166"/>
        <v>412795.32784709323</v>
      </c>
      <c r="AE182" s="44">
        <f t="shared" si="166"/>
        <v>3464326.5197770111</v>
      </c>
      <c r="AF182" s="44">
        <f t="shared" si="166"/>
        <v>0</v>
      </c>
      <c r="AG182" s="44">
        <f t="shared" si="166"/>
        <v>0</v>
      </c>
      <c r="AH182" s="44">
        <f t="shared" si="166"/>
        <v>21237.058667374567</v>
      </c>
      <c r="AI182" s="45">
        <f t="shared" si="7"/>
        <v>3964724.7146270247</v>
      </c>
      <c r="AJ182" s="44">
        <f t="shared" ref="AJ182:AP182" si="167">SUM(AJ183+AJ197)</f>
        <v>132731.61667109106</v>
      </c>
      <c r="AK182" s="44">
        <f t="shared" si="167"/>
        <v>152641.35917175471</v>
      </c>
      <c r="AL182" s="44">
        <f t="shared" si="167"/>
        <v>532253.78285107517</v>
      </c>
      <c r="AM182" s="44">
        <f t="shared" si="167"/>
        <v>78311.653835943725</v>
      </c>
      <c r="AN182" s="44">
        <f t="shared" si="167"/>
        <v>0</v>
      </c>
      <c r="AO182" s="44">
        <f t="shared" si="167"/>
        <v>0</v>
      </c>
      <c r="AP182" s="44">
        <f t="shared" si="167"/>
        <v>21237.058667374567</v>
      </c>
      <c r="AQ182" s="45">
        <f t="shared" si="9"/>
        <v>917175.47119723912</v>
      </c>
      <c r="AR182" s="44">
        <f t="shared" ref="AR182:AX182" si="168">SUM(AR183+AR197)</f>
        <v>199097.42500663659</v>
      </c>
      <c r="AS182" s="44">
        <f t="shared" si="168"/>
        <v>199097.42500663659</v>
      </c>
      <c r="AT182" s="44">
        <f t="shared" si="168"/>
        <v>465887.97451552958</v>
      </c>
      <c r="AU182" s="44">
        <f t="shared" si="168"/>
        <v>558800.10618529341</v>
      </c>
      <c r="AV182" s="44">
        <f t="shared" si="168"/>
        <v>0</v>
      </c>
      <c r="AW182" s="44">
        <f t="shared" si="168"/>
        <v>0</v>
      </c>
      <c r="AX182" s="44">
        <f t="shared" si="168"/>
        <v>23891.691000796389</v>
      </c>
      <c r="AY182" s="45">
        <f t="shared" si="11"/>
        <v>1446774.6217148926</v>
      </c>
      <c r="AZ182" s="71">
        <f t="shared" si="12"/>
        <v>14609286.643217416</v>
      </c>
      <c r="BA182" s="68"/>
    </row>
    <row r="183" spans="1:53" ht="26.25" customHeight="1">
      <c r="A183" s="46" t="s">
        <v>500</v>
      </c>
      <c r="B183" s="46" t="s">
        <v>501</v>
      </c>
      <c r="C183" s="46" t="s">
        <v>18</v>
      </c>
      <c r="D183" s="45">
        <f t="shared" ref="D183:J183" si="169">SUM(D184:D196)</f>
        <v>0</v>
      </c>
      <c r="E183" s="45">
        <f t="shared" si="169"/>
        <v>0</v>
      </c>
      <c r="F183" s="45">
        <f t="shared" si="169"/>
        <v>28257.852402442262</v>
      </c>
      <c r="G183" s="45">
        <f t="shared" si="169"/>
        <v>0</v>
      </c>
      <c r="H183" s="45">
        <f t="shared" si="169"/>
        <v>0</v>
      </c>
      <c r="I183" s="45">
        <f t="shared" si="169"/>
        <v>0</v>
      </c>
      <c r="J183" s="45">
        <f t="shared" si="169"/>
        <v>0</v>
      </c>
      <c r="K183" s="45">
        <f t="shared" si="1"/>
        <v>28257.852402442262</v>
      </c>
      <c r="L183" s="45">
        <f t="shared" ref="L183:R183" si="170">SUM(L184:L196)</f>
        <v>641724.24500132736</v>
      </c>
      <c r="M183" s="45">
        <f t="shared" si="170"/>
        <v>163160.2728245288</v>
      </c>
      <c r="N183" s="45">
        <f t="shared" si="170"/>
        <v>213355.71047252457</v>
      </c>
      <c r="O183" s="45">
        <f t="shared" si="170"/>
        <v>2720365.8083355455</v>
      </c>
      <c r="P183" s="45">
        <f t="shared" si="170"/>
        <v>0</v>
      </c>
      <c r="Q183" s="45">
        <f t="shared" si="170"/>
        <v>0</v>
      </c>
      <c r="R183" s="45">
        <f t="shared" si="170"/>
        <v>0</v>
      </c>
      <c r="S183" s="45">
        <f t="shared" si="3"/>
        <v>3738606.0366339264</v>
      </c>
      <c r="T183" s="45">
        <f t="shared" ref="T183:Z183" si="171">SUM(T184:T196)</f>
        <v>13273.161667109105</v>
      </c>
      <c r="U183" s="45">
        <f t="shared" si="171"/>
        <v>0</v>
      </c>
      <c r="V183" s="45">
        <f t="shared" si="171"/>
        <v>167241.83700557472</v>
      </c>
      <c r="W183" s="45">
        <f t="shared" si="171"/>
        <v>2751557.7382532521</v>
      </c>
      <c r="X183" s="45">
        <f t="shared" si="171"/>
        <v>0</v>
      </c>
      <c r="Y183" s="45">
        <f t="shared" si="171"/>
        <v>0</v>
      </c>
      <c r="Z183" s="45">
        <f t="shared" si="171"/>
        <v>18582.42633395275</v>
      </c>
      <c r="AA183" s="45">
        <f t="shared" si="5"/>
        <v>2950655.1632598885</v>
      </c>
      <c r="AB183" s="45">
        <f t="shared" ref="AB183:AH183" si="172">SUM(AB184:AB196)</f>
        <v>0</v>
      </c>
      <c r="AC183" s="45">
        <f t="shared" si="172"/>
        <v>0</v>
      </c>
      <c r="AD183" s="45">
        <f t="shared" si="172"/>
        <v>80966.286169365543</v>
      </c>
      <c r="AE183" s="45">
        <f t="shared" si="172"/>
        <v>3405924.608441731</v>
      </c>
      <c r="AF183" s="45">
        <f t="shared" si="172"/>
        <v>0</v>
      </c>
      <c r="AG183" s="45">
        <f t="shared" si="172"/>
        <v>0</v>
      </c>
      <c r="AH183" s="45">
        <f t="shared" si="172"/>
        <v>21237.058667374567</v>
      </c>
      <c r="AI183" s="45">
        <f t="shared" si="7"/>
        <v>3508127.9532784713</v>
      </c>
      <c r="AJ183" s="45">
        <f t="shared" ref="AJ183:AP183" si="173">SUM(AJ184:AJ196)</f>
        <v>66365.808335545531</v>
      </c>
      <c r="AK183" s="45">
        <f t="shared" si="173"/>
        <v>152641.35917175471</v>
      </c>
      <c r="AL183" s="45">
        <f t="shared" si="173"/>
        <v>134058.93283780196</v>
      </c>
      <c r="AM183" s="45">
        <f t="shared" si="173"/>
        <v>78311.653835943725</v>
      </c>
      <c r="AN183" s="45">
        <f t="shared" si="173"/>
        <v>0</v>
      </c>
      <c r="AO183" s="45">
        <f t="shared" si="173"/>
        <v>0</v>
      </c>
      <c r="AP183" s="45">
        <f t="shared" si="173"/>
        <v>21237.058667374567</v>
      </c>
      <c r="AQ183" s="45">
        <f t="shared" si="9"/>
        <v>452614.81284842046</v>
      </c>
      <c r="AR183" s="45">
        <f t="shared" ref="AR183:AX183" si="174">SUM(AR184:AR196)</f>
        <v>199097.42500663659</v>
      </c>
      <c r="AS183" s="45">
        <f t="shared" si="174"/>
        <v>199097.42500663659</v>
      </c>
      <c r="AT183" s="45">
        <f t="shared" si="174"/>
        <v>306610.03451022034</v>
      </c>
      <c r="AU183" s="45">
        <f t="shared" si="174"/>
        <v>558800.10618529341</v>
      </c>
      <c r="AV183" s="45">
        <f t="shared" si="174"/>
        <v>0</v>
      </c>
      <c r="AW183" s="45">
        <f t="shared" si="174"/>
        <v>0</v>
      </c>
      <c r="AX183" s="45">
        <f t="shared" si="174"/>
        <v>23891.691000796389</v>
      </c>
      <c r="AY183" s="49">
        <f t="shared" si="11"/>
        <v>1287496.6817095834</v>
      </c>
      <c r="AZ183" s="71">
        <f t="shared" si="12"/>
        <v>11965758.500132732</v>
      </c>
      <c r="BA183" s="68"/>
    </row>
    <row r="184" spans="1:53" ht="26.25" customHeight="1">
      <c r="A184" s="11" t="s">
        <v>504</v>
      </c>
      <c r="B184" s="12" t="s">
        <v>505</v>
      </c>
      <c r="C184" s="12" t="s">
        <v>55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45">
        <f t="shared" si="1"/>
        <v>0</v>
      </c>
      <c r="L184" s="50">
        <v>0</v>
      </c>
      <c r="M184" s="50">
        <v>0</v>
      </c>
      <c r="N184" s="50">
        <v>0</v>
      </c>
      <c r="O184" s="50">
        <v>2654000</v>
      </c>
      <c r="P184" s="50">
        <v>0</v>
      </c>
      <c r="Q184" s="50">
        <v>0</v>
      </c>
      <c r="R184" s="50">
        <v>0</v>
      </c>
      <c r="S184" s="45">
        <f t="shared" si="3"/>
        <v>2654000</v>
      </c>
      <c r="T184" s="50">
        <v>0</v>
      </c>
      <c r="U184" s="50">
        <v>0</v>
      </c>
      <c r="V184" s="50">
        <v>0</v>
      </c>
      <c r="W184" s="50">
        <v>2654000</v>
      </c>
      <c r="X184" s="50">
        <v>0</v>
      </c>
      <c r="Y184" s="50">
        <v>0</v>
      </c>
      <c r="Z184" s="50">
        <v>0</v>
      </c>
      <c r="AA184" s="45">
        <f t="shared" si="5"/>
        <v>2654000</v>
      </c>
      <c r="AB184" s="50">
        <v>0</v>
      </c>
      <c r="AC184" s="50">
        <v>0</v>
      </c>
      <c r="AD184" s="50">
        <v>0</v>
      </c>
      <c r="AE184" s="50">
        <v>2654000</v>
      </c>
      <c r="AF184" s="50">
        <v>0</v>
      </c>
      <c r="AG184" s="50">
        <v>0</v>
      </c>
      <c r="AH184" s="50">
        <v>0</v>
      </c>
      <c r="AI184" s="45">
        <f t="shared" si="7"/>
        <v>2654000</v>
      </c>
      <c r="AJ184" s="50">
        <v>0</v>
      </c>
      <c r="AK184" s="50">
        <v>0</v>
      </c>
      <c r="AL184" s="50">
        <v>0</v>
      </c>
      <c r="AM184" s="50">
        <v>0</v>
      </c>
      <c r="AN184" s="50">
        <v>0</v>
      </c>
      <c r="AO184" s="50">
        <v>0</v>
      </c>
      <c r="AP184" s="50">
        <v>0</v>
      </c>
      <c r="AQ184" s="45">
        <f t="shared" si="9"/>
        <v>0</v>
      </c>
      <c r="AR184" s="50">
        <v>0</v>
      </c>
      <c r="AS184" s="50">
        <v>0</v>
      </c>
      <c r="AT184" s="50">
        <v>0</v>
      </c>
      <c r="AU184" s="50">
        <v>0</v>
      </c>
      <c r="AV184" s="50">
        <v>0</v>
      </c>
      <c r="AW184" s="50">
        <v>0</v>
      </c>
      <c r="AX184" s="50">
        <v>0</v>
      </c>
      <c r="AY184" s="45">
        <f t="shared" si="11"/>
        <v>0</v>
      </c>
      <c r="AZ184" s="71">
        <f t="shared" si="12"/>
        <v>7962000</v>
      </c>
      <c r="BA184" s="68"/>
    </row>
    <row r="185" spans="1:53" ht="26.25" customHeight="1">
      <c r="A185" s="11" t="s">
        <v>506</v>
      </c>
      <c r="B185" s="14" t="s">
        <v>507</v>
      </c>
      <c r="C185" s="12" t="s">
        <v>508</v>
      </c>
      <c r="D185" s="50">
        <v>0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0</v>
      </c>
      <c r="K185" s="45">
        <f t="shared" si="1"/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45">
        <f t="shared" si="3"/>
        <v>0</v>
      </c>
      <c r="T185" s="50">
        <v>0</v>
      </c>
      <c r="U185" s="50">
        <v>0</v>
      </c>
      <c r="V185" s="50">
        <v>39819.485001327317</v>
      </c>
      <c r="W185" s="50">
        <v>15927.794000530926</v>
      </c>
      <c r="X185" s="50">
        <v>0</v>
      </c>
      <c r="Y185" s="50">
        <v>0</v>
      </c>
      <c r="Z185" s="50">
        <v>18582.42633395275</v>
      </c>
      <c r="AA185" s="45">
        <f t="shared" si="5"/>
        <v>74329.705335810999</v>
      </c>
      <c r="AB185" s="50">
        <v>0</v>
      </c>
      <c r="AC185" s="50">
        <v>0</v>
      </c>
      <c r="AD185" s="50">
        <v>39819.485001327317</v>
      </c>
      <c r="AE185" s="50">
        <v>19909.742500663659</v>
      </c>
      <c r="AF185" s="50">
        <v>0</v>
      </c>
      <c r="AG185" s="50">
        <v>0</v>
      </c>
      <c r="AH185" s="50">
        <v>21237.058667374567</v>
      </c>
      <c r="AI185" s="45">
        <f t="shared" si="7"/>
        <v>80966.286169365543</v>
      </c>
      <c r="AJ185" s="50">
        <v>0</v>
      </c>
      <c r="AK185" s="50">
        <v>0</v>
      </c>
      <c r="AL185" s="50">
        <v>39819.485001327317</v>
      </c>
      <c r="AM185" s="50">
        <v>22564.37483408548</v>
      </c>
      <c r="AN185" s="50">
        <v>0</v>
      </c>
      <c r="AO185" s="50">
        <v>0</v>
      </c>
      <c r="AP185" s="50">
        <v>21237.058667374567</v>
      </c>
      <c r="AQ185" s="45">
        <f t="shared" si="9"/>
        <v>83620.918502787361</v>
      </c>
      <c r="AR185" s="50">
        <v>0</v>
      </c>
      <c r="AS185" s="50">
        <v>0</v>
      </c>
      <c r="AT185" s="50">
        <v>39819.485001327317</v>
      </c>
      <c r="AU185" s="50">
        <v>25219.007167507301</v>
      </c>
      <c r="AV185" s="50">
        <v>0</v>
      </c>
      <c r="AW185" s="50">
        <v>0</v>
      </c>
      <c r="AX185" s="50">
        <v>23891.691000796389</v>
      </c>
      <c r="AY185" s="45">
        <f t="shared" si="11"/>
        <v>88930.183169631011</v>
      </c>
      <c r="AZ185" s="71">
        <f t="shared" si="12"/>
        <v>327847.09317759488</v>
      </c>
      <c r="BA185" s="68"/>
    </row>
    <row r="186" spans="1:53" ht="26.25" customHeight="1">
      <c r="A186" s="11" t="s">
        <v>509</v>
      </c>
      <c r="B186" s="14" t="s">
        <v>510</v>
      </c>
      <c r="C186" s="12" t="s">
        <v>55</v>
      </c>
      <c r="D186" s="50">
        <v>0</v>
      </c>
      <c r="E186" s="50">
        <v>0</v>
      </c>
      <c r="F186" s="50">
        <v>0</v>
      </c>
      <c r="G186" s="50">
        <v>0</v>
      </c>
      <c r="H186" s="50">
        <v>0</v>
      </c>
      <c r="I186" s="50">
        <v>0</v>
      </c>
      <c r="J186" s="50">
        <v>0</v>
      </c>
      <c r="K186" s="45">
        <f t="shared" si="1"/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45">
        <f t="shared" si="3"/>
        <v>0</v>
      </c>
      <c r="T186" s="50">
        <v>0</v>
      </c>
      <c r="U186" s="50">
        <v>0</v>
      </c>
      <c r="V186" s="50">
        <v>1327.3161667109105</v>
      </c>
      <c r="W186" s="50">
        <v>1990.9742500663658</v>
      </c>
      <c r="X186" s="50">
        <v>0</v>
      </c>
      <c r="Y186" s="50">
        <v>0</v>
      </c>
      <c r="Z186" s="50">
        <v>0</v>
      </c>
      <c r="AA186" s="45">
        <f t="shared" si="5"/>
        <v>3318.2904167772763</v>
      </c>
      <c r="AB186" s="50">
        <v>0</v>
      </c>
      <c r="AC186" s="50">
        <v>0</v>
      </c>
      <c r="AD186" s="50">
        <v>1327.3161667109105</v>
      </c>
      <c r="AE186" s="50">
        <v>1990.9742500663658</v>
      </c>
      <c r="AF186" s="50">
        <v>0</v>
      </c>
      <c r="AG186" s="50">
        <v>0</v>
      </c>
      <c r="AH186" s="50">
        <v>0</v>
      </c>
      <c r="AI186" s="45">
        <f t="shared" si="7"/>
        <v>3318.2904167772763</v>
      </c>
      <c r="AJ186" s="50">
        <v>0</v>
      </c>
      <c r="AK186" s="50">
        <v>0</v>
      </c>
      <c r="AL186" s="50">
        <v>1327.3161667109105</v>
      </c>
      <c r="AM186" s="50">
        <v>2654.6323334218209</v>
      </c>
      <c r="AN186" s="50">
        <v>0</v>
      </c>
      <c r="AO186" s="50">
        <v>0</v>
      </c>
      <c r="AP186" s="50">
        <v>0</v>
      </c>
      <c r="AQ186" s="45">
        <f t="shared" si="9"/>
        <v>3981.9485001327312</v>
      </c>
      <c r="AR186" s="50">
        <v>0</v>
      </c>
      <c r="AS186" s="50">
        <v>0</v>
      </c>
      <c r="AT186" s="50">
        <v>1327.3161667109105</v>
      </c>
      <c r="AU186" s="50">
        <v>2654.6323334218209</v>
      </c>
      <c r="AV186" s="50">
        <v>0</v>
      </c>
      <c r="AW186" s="50">
        <v>0</v>
      </c>
      <c r="AX186" s="50">
        <v>0</v>
      </c>
      <c r="AY186" s="45">
        <f t="shared" si="11"/>
        <v>3981.9485001327312</v>
      </c>
      <c r="AZ186" s="71">
        <f t="shared" si="12"/>
        <v>14600.477833820016</v>
      </c>
      <c r="BA186" s="68"/>
    </row>
    <row r="187" spans="1:53" ht="26.25" customHeight="1">
      <c r="A187" s="11" t="s">
        <v>511</v>
      </c>
      <c r="B187" s="12" t="s">
        <v>512</v>
      </c>
      <c r="C187" s="12" t="s">
        <v>36</v>
      </c>
      <c r="D187" s="50">
        <v>0</v>
      </c>
      <c r="E187" s="50">
        <v>0</v>
      </c>
      <c r="F187" s="50">
        <v>0</v>
      </c>
      <c r="G187" s="50">
        <v>0</v>
      </c>
      <c r="H187" s="50">
        <v>0</v>
      </c>
      <c r="I187" s="50">
        <v>0</v>
      </c>
      <c r="J187" s="50">
        <v>0</v>
      </c>
      <c r="K187" s="45">
        <f t="shared" si="1"/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45">
        <f t="shared" si="3"/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45">
        <f t="shared" si="5"/>
        <v>0</v>
      </c>
      <c r="AB187" s="50">
        <v>0</v>
      </c>
      <c r="AC187" s="50">
        <v>0</v>
      </c>
      <c r="AD187" s="50">
        <v>0</v>
      </c>
      <c r="AE187" s="50">
        <v>0</v>
      </c>
      <c r="AF187" s="50">
        <v>0</v>
      </c>
      <c r="AG187" s="50">
        <v>0</v>
      </c>
      <c r="AH187" s="50">
        <v>0</v>
      </c>
      <c r="AI187" s="45">
        <f t="shared" si="7"/>
        <v>0</v>
      </c>
      <c r="AJ187" s="50">
        <v>66365.808335545531</v>
      </c>
      <c r="AK187" s="50">
        <v>132731.61667109106</v>
      </c>
      <c r="AL187" s="50">
        <v>66365.808335545531</v>
      </c>
      <c r="AM187" s="50">
        <v>0</v>
      </c>
      <c r="AN187" s="50">
        <v>0</v>
      </c>
      <c r="AO187" s="50">
        <v>0</v>
      </c>
      <c r="AP187" s="50">
        <v>0</v>
      </c>
      <c r="AQ187" s="45">
        <f t="shared" si="9"/>
        <v>265463.23334218212</v>
      </c>
      <c r="AR187" s="50">
        <v>66365.808335545531</v>
      </c>
      <c r="AS187" s="50">
        <v>199097.42500663659</v>
      </c>
      <c r="AT187" s="50">
        <v>132731.61667109106</v>
      </c>
      <c r="AU187" s="50">
        <v>0</v>
      </c>
      <c r="AV187" s="50">
        <v>0</v>
      </c>
      <c r="AW187" s="50">
        <v>0</v>
      </c>
      <c r="AX187" s="50">
        <v>0</v>
      </c>
      <c r="AY187" s="45">
        <f t="shared" si="11"/>
        <v>398194.85001327319</v>
      </c>
      <c r="AZ187" s="71">
        <f t="shared" si="12"/>
        <v>663658.08335545531</v>
      </c>
      <c r="BA187" s="68"/>
    </row>
    <row r="188" spans="1:53" ht="26.25" customHeight="1">
      <c r="A188" s="11" t="s">
        <v>513</v>
      </c>
      <c r="B188" s="12" t="s">
        <v>514</v>
      </c>
      <c r="C188" s="12" t="s">
        <v>36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45">
        <f t="shared" si="1"/>
        <v>0</v>
      </c>
      <c r="L188" s="50">
        <v>13273.161667109105</v>
      </c>
      <c r="M188" s="50">
        <v>0</v>
      </c>
      <c r="N188" s="50">
        <v>16458.720467215291</v>
      </c>
      <c r="O188" s="50">
        <v>0</v>
      </c>
      <c r="P188" s="50">
        <v>0</v>
      </c>
      <c r="Q188" s="50">
        <v>0</v>
      </c>
      <c r="R188" s="50">
        <v>0</v>
      </c>
      <c r="S188" s="45">
        <f t="shared" si="3"/>
        <v>29731.882134324398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45">
        <f t="shared" si="5"/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45">
        <f t="shared" si="7"/>
        <v>0</v>
      </c>
      <c r="AJ188" s="50">
        <v>0</v>
      </c>
      <c r="AK188" s="50">
        <v>0</v>
      </c>
      <c r="AL188" s="50">
        <v>0</v>
      </c>
      <c r="AM188" s="50">
        <v>0</v>
      </c>
      <c r="AN188" s="50">
        <v>0</v>
      </c>
      <c r="AO188" s="50">
        <v>0</v>
      </c>
      <c r="AP188" s="50">
        <v>0</v>
      </c>
      <c r="AQ188" s="45">
        <f t="shared" si="9"/>
        <v>0</v>
      </c>
      <c r="AR188" s="50">
        <v>0</v>
      </c>
      <c r="AS188" s="50">
        <v>0</v>
      </c>
      <c r="AT188" s="50">
        <v>0</v>
      </c>
      <c r="AU188" s="50">
        <v>0</v>
      </c>
      <c r="AV188" s="50">
        <v>0</v>
      </c>
      <c r="AW188" s="50">
        <v>0</v>
      </c>
      <c r="AX188" s="50">
        <v>0</v>
      </c>
      <c r="AY188" s="45">
        <f t="shared" si="11"/>
        <v>0</v>
      </c>
      <c r="AZ188" s="71">
        <f t="shared" si="12"/>
        <v>29731.882134324398</v>
      </c>
      <c r="BA188" s="68"/>
    </row>
    <row r="189" spans="1:53" ht="26.25" customHeight="1">
      <c r="A189" s="11" t="s">
        <v>515</v>
      </c>
      <c r="B189" s="12" t="s">
        <v>516</v>
      </c>
      <c r="C189" s="12" t="s">
        <v>36</v>
      </c>
      <c r="D189" s="50">
        <v>0</v>
      </c>
      <c r="E189" s="50">
        <v>0</v>
      </c>
      <c r="F189" s="50">
        <v>28257.852402442262</v>
      </c>
      <c r="G189" s="50">
        <v>0</v>
      </c>
      <c r="H189" s="50">
        <v>0</v>
      </c>
      <c r="I189" s="50">
        <v>0</v>
      </c>
      <c r="J189" s="50">
        <v>0</v>
      </c>
      <c r="K189" s="45">
        <f t="shared" si="1"/>
        <v>28257.852402442262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45">
        <f t="shared" si="3"/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45">
        <f t="shared" si="5"/>
        <v>0</v>
      </c>
      <c r="AB189" s="50">
        <v>0</v>
      </c>
      <c r="AC189" s="50">
        <v>0</v>
      </c>
      <c r="AD189" s="50">
        <v>0</v>
      </c>
      <c r="AE189" s="50">
        <v>0</v>
      </c>
      <c r="AF189" s="50">
        <v>0</v>
      </c>
      <c r="AG189" s="50">
        <v>0</v>
      </c>
      <c r="AH189" s="50">
        <v>0</v>
      </c>
      <c r="AI189" s="45">
        <f t="shared" si="7"/>
        <v>0</v>
      </c>
      <c r="AJ189" s="50">
        <v>0</v>
      </c>
      <c r="AK189" s="50">
        <v>0</v>
      </c>
      <c r="AL189" s="50">
        <v>0</v>
      </c>
      <c r="AM189" s="50">
        <v>0</v>
      </c>
      <c r="AN189" s="50">
        <v>0</v>
      </c>
      <c r="AO189" s="50">
        <v>0</v>
      </c>
      <c r="AP189" s="50">
        <v>0</v>
      </c>
      <c r="AQ189" s="45">
        <f t="shared" si="9"/>
        <v>0</v>
      </c>
      <c r="AR189" s="50">
        <v>0</v>
      </c>
      <c r="AS189" s="50">
        <v>0</v>
      </c>
      <c r="AT189" s="50">
        <v>0</v>
      </c>
      <c r="AU189" s="50">
        <v>0</v>
      </c>
      <c r="AV189" s="50">
        <v>0</v>
      </c>
      <c r="AW189" s="50">
        <v>0</v>
      </c>
      <c r="AX189" s="50">
        <v>0</v>
      </c>
      <c r="AY189" s="45">
        <f t="shared" si="11"/>
        <v>0</v>
      </c>
      <c r="AZ189" s="71">
        <f t="shared" si="12"/>
        <v>28257.852402442262</v>
      </c>
      <c r="BA189" s="68"/>
    </row>
    <row r="190" spans="1:53" ht="26.25" customHeight="1">
      <c r="A190" s="11" t="s">
        <v>517</v>
      </c>
      <c r="B190" s="12" t="s">
        <v>518</v>
      </c>
      <c r="C190" s="12" t="s">
        <v>36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45">
        <f t="shared" si="1"/>
        <v>0</v>
      </c>
      <c r="L190" s="50">
        <v>13273.161667109105</v>
      </c>
      <c r="M190" s="50">
        <v>12684.082824528803</v>
      </c>
      <c r="N190" s="50">
        <v>13273.161667109105</v>
      </c>
      <c r="O190" s="50">
        <v>0</v>
      </c>
      <c r="P190" s="50">
        <v>0</v>
      </c>
      <c r="Q190" s="50">
        <v>0</v>
      </c>
      <c r="R190" s="50">
        <v>0</v>
      </c>
      <c r="S190" s="45">
        <f t="shared" si="3"/>
        <v>39230.406158747013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0</v>
      </c>
      <c r="Z190" s="50">
        <v>0</v>
      </c>
      <c r="AA190" s="45">
        <f t="shared" si="5"/>
        <v>0</v>
      </c>
      <c r="AB190" s="50">
        <v>0</v>
      </c>
      <c r="AC190" s="50">
        <v>0</v>
      </c>
      <c r="AD190" s="50">
        <v>0</v>
      </c>
      <c r="AE190" s="50">
        <v>0</v>
      </c>
      <c r="AF190" s="50">
        <v>0</v>
      </c>
      <c r="AG190" s="50">
        <v>0</v>
      </c>
      <c r="AH190" s="50">
        <v>0</v>
      </c>
      <c r="AI190" s="45">
        <f t="shared" si="7"/>
        <v>0</v>
      </c>
      <c r="AJ190" s="50">
        <v>0</v>
      </c>
      <c r="AK190" s="50">
        <v>0</v>
      </c>
      <c r="AL190" s="50">
        <v>0</v>
      </c>
      <c r="AM190" s="50">
        <v>0</v>
      </c>
      <c r="AN190" s="50">
        <v>0</v>
      </c>
      <c r="AO190" s="50">
        <v>0</v>
      </c>
      <c r="AP190" s="50">
        <v>0</v>
      </c>
      <c r="AQ190" s="45">
        <f t="shared" si="9"/>
        <v>0</v>
      </c>
      <c r="AR190" s="50">
        <v>0</v>
      </c>
      <c r="AS190" s="50">
        <v>0</v>
      </c>
      <c r="AT190" s="50">
        <v>0</v>
      </c>
      <c r="AU190" s="50">
        <v>0</v>
      </c>
      <c r="AV190" s="50">
        <v>0</v>
      </c>
      <c r="AW190" s="50">
        <v>0</v>
      </c>
      <c r="AX190" s="50">
        <v>0</v>
      </c>
      <c r="AY190" s="45">
        <f t="shared" si="11"/>
        <v>0</v>
      </c>
      <c r="AZ190" s="71">
        <f t="shared" si="12"/>
        <v>39230.406158747013</v>
      </c>
      <c r="BA190" s="68"/>
    </row>
    <row r="191" spans="1:53" ht="26.25" customHeight="1">
      <c r="A191" s="11" t="s">
        <v>519</v>
      </c>
      <c r="B191" s="12" t="s">
        <v>520</v>
      </c>
      <c r="C191" s="12" t="s">
        <v>39</v>
      </c>
      <c r="D191" s="50">
        <v>0</v>
      </c>
      <c r="E191" s="50">
        <v>0</v>
      </c>
      <c r="F191" s="50">
        <v>0</v>
      </c>
      <c r="G191" s="50">
        <v>0</v>
      </c>
      <c r="H191" s="50">
        <v>0</v>
      </c>
      <c r="I191" s="50">
        <v>0</v>
      </c>
      <c r="J191" s="50">
        <v>0</v>
      </c>
      <c r="K191" s="45">
        <f t="shared" si="1"/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45">
        <f t="shared" si="3"/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0</v>
      </c>
      <c r="AA191" s="45">
        <f t="shared" si="5"/>
        <v>0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45">
        <f t="shared" si="7"/>
        <v>0</v>
      </c>
      <c r="AJ191" s="50">
        <v>0</v>
      </c>
      <c r="AK191" s="50">
        <v>0</v>
      </c>
      <c r="AL191" s="50">
        <v>0</v>
      </c>
      <c r="AM191" s="50">
        <v>0</v>
      </c>
      <c r="AN191" s="50">
        <v>0</v>
      </c>
      <c r="AO191" s="50">
        <v>0</v>
      </c>
      <c r="AP191" s="50">
        <v>0</v>
      </c>
      <c r="AQ191" s="45">
        <f t="shared" si="9"/>
        <v>0</v>
      </c>
      <c r="AR191" s="50">
        <v>132731.61667109106</v>
      </c>
      <c r="AS191" s="50">
        <v>0</v>
      </c>
      <c r="AT191" s="50">
        <v>132731.61667109106</v>
      </c>
      <c r="AU191" s="50">
        <v>530926.46668436425</v>
      </c>
      <c r="AV191" s="50">
        <v>0</v>
      </c>
      <c r="AW191" s="50">
        <v>0</v>
      </c>
      <c r="AX191" s="50">
        <v>0</v>
      </c>
      <c r="AY191" s="45">
        <f t="shared" si="11"/>
        <v>796389.70002654637</v>
      </c>
      <c r="AZ191" s="71">
        <f t="shared" si="12"/>
        <v>796389.70002654637</v>
      </c>
      <c r="BA191" s="68"/>
    </row>
    <row r="192" spans="1:53" ht="26.25" customHeight="1">
      <c r="A192" s="11" t="s">
        <v>521</v>
      </c>
      <c r="B192" s="12" t="s">
        <v>522</v>
      </c>
      <c r="C192" s="12" t="s">
        <v>42</v>
      </c>
      <c r="D192" s="50">
        <v>0</v>
      </c>
      <c r="E192" s="50">
        <v>0</v>
      </c>
      <c r="F192" s="50">
        <v>0</v>
      </c>
      <c r="G192" s="50">
        <v>0</v>
      </c>
      <c r="H192" s="50">
        <v>0</v>
      </c>
      <c r="I192" s="50">
        <v>0</v>
      </c>
      <c r="J192" s="50">
        <v>0</v>
      </c>
      <c r="K192" s="45">
        <f t="shared" si="1"/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45">
        <f t="shared" si="3"/>
        <v>0</v>
      </c>
      <c r="T192" s="50">
        <v>0</v>
      </c>
      <c r="U192" s="50">
        <v>0</v>
      </c>
      <c r="V192" s="50">
        <v>13273.161667109105</v>
      </c>
      <c r="W192" s="50">
        <v>0</v>
      </c>
      <c r="X192" s="50">
        <v>0</v>
      </c>
      <c r="Y192" s="50">
        <v>0</v>
      </c>
      <c r="Z192" s="50">
        <v>0</v>
      </c>
      <c r="AA192" s="45">
        <f t="shared" si="5"/>
        <v>13273.161667109105</v>
      </c>
      <c r="AB192" s="50">
        <v>0</v>
      </c>
      <c r="AC192" s="50">
        <v>0</v>
      </c>
      <c r="AD192" s="50">
        <v>0</v>
      </c>
      <c r="AE192" s="50">
        <v>650384.92168834619</v>
      </c>
      <c r="AF192" s="50">
        <v>0</v>
      </c>
      <c r="AG192" s="50">
        <v>0</v>
      </c>
      <c r="AH192" s="50">
        <v>0</v>
      </c>
      <c r="AI192" s="45">
        <f t="shared" si="7"/>
        <v>650384.92168834619</v>
      </c>
      <c r="AJ192" s="50">
        <v>0</v>
      </c>
      <c r="AK192" s="50">
        <v>0</v>
      </c>
      <c r="AL192" s="50">
        <v>0</v>
      </c>
      <c r="AM192" s="50">
        <v>0</v>
      </c>
      <c r="AN192" s="50">
        <v>0</v>
      </c>
      <c r="AO192" s="50">
        <v>0</v>
      </c>
      <c r="AP192" s="50">
        <v>0</v>
      </c>
      <c r="AQ192" s="45">
        <f t="shared" si="9"/>
        <v>0</v>
      </c>
      <c r="AR192" s="50">
        <v>0</v>
      </c>
      <c r="AS192" s="50">
        <v>0</v>
      </c>
      <c r="AT192" s="50">
        <v>0</v>
      </c>
      <c r="AU192" s="50">
        <v>0</v>
      </c>
      <c r="AV192" s="50">
        <v>0</v>
      </c>
      <c r="AW192" s="50">
        <v>0</v>
      </c>
      <c r="AX192" s="50">
        <v>0</v>
      </c>
      <c r="AY192" s="45">
        <f t="shared" si="11"/>
        <v>0</v>
      </c>
      <c r="AZ192" s="71">
        <f t="shared" si="12"/>
        <v>663658.08335545531</v>
      </c>
      <c r="BA192" s="68"/>
    </row>
    <row r="193" spans="1:53" ht="26.25" customHeight="1">
      <c r="A193" s="11" t="s">
        <v>523</v>
      </c>
      <c r="B193" s="12" t="s">
        <v>524</v>
      </c>
      <c r="C193" s="12" t="s">
        <v>164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45">
        <f t="shared" si="1"/>
        <v>0</v>
      </c>
      <c r="L193" s="50">
        <v>601904.76</v>
      </c>
      <c r="M193" s="50">
        <v>150476.19</v>
      </c>
      <c r="N193" s="50">
        <v>37619.050000000003</v>
      </c>
      <c r="O193" s="50">
        <v>0</v>
      </c>
      <c r="P193" s="50">
        <v>0</v>
      </c>
      <c r="Q193" s="50">
        <v>0</v>
      </c>
      <c r="R193" s="50">
        <v>0</v>
      </c>
      <c r="S193" s="45">
        <f t="shared" si="3"/>
        <v>790000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45">
        <f t="shared" si="5"/>
        <v>0</v>
      </c>
      <c r="AB193" s="50">
        <v>0</v>
      </c>
      <c r="AC193" s="50">
        <v>0</v>
      </c>
      <c r="AD193" s="50">
        <v>0</v>
      </c>
      <c r="AE193" s="50">
        <v>0</v>
      </c>
      <c r="AF193" s="50">
        <v>0</v>
      </c>
      <c r="AG193" s="50">
        <v>0</v>
      </c>
      <c r="AH193" s="50">
        <v>0</v>
      </c>
      <c r="AI193" s="45">
        <f t="shared" si="7"/>
        <v>0</v>
      </c>
      <c r="AJ193" s="50">
        <v>0</v>
      </c>
      <c r="AK193" s="50">
        <v>0</v>
      </c>
      <c r="AL193" s="50">
        <v>0</v>
      </c>
      <c r="AM193" s="50">
        <v>0</v>
      </c>
      <c r="AN193" s="50">
        <v>0</v>
      </c>
      <c r="AO193" s="50">
        <v>0</v>
      </c>
      <c r="AP193" s="50">
        <v>0</v>
      </c>
      <c r="AQ193" s="45">
        <f t="shared" si="9"/>
        <v>0</v>
      </c>
      <c r="AR193" s="50">
        <v>0</v>
      </c>
      <c r="AS193" s="50">
        <v>0</v>
      </c>
      <c r="AT193" s="50">
        <v>0</v>
      </c>
      <c r="AU193" s="50">
        <v>0</v>
      </c>
      <c r="AV193" s="50">
        <v>0</v>
      </c>
      <c r="AW193" s="50">
        <v>0</v>
      </c>
      <c r="AX193" s="50">
        <v>0</v>
      </c>
      <c r="AY193" s="45">
        <f t="shared" si="11"/>
        <v>0</v>
      </c>
      <c r="AZ193" s="71">
        <f t="shared" si="12"/>
        <v>790000</v>
      </c>
      <c r="BA193" s="68"/>
    </row>
    <row r="194" spans="1:53" ht="26.25" customHeight="1">
      <c r="A194" s="11" t="s">
        <v>525</v>
      </c>
      <c r="B194" s="12" t="s">
        <v>526</v>
      </c>
      <c r="C194" s="12" t="s">
        <v>50</v>
      </c>
      <c r="D194" s="50">
        <v>0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45">
        <f t="shared" si="1"/>
        <v>0</v>
      </c>
      <c r="L194" s="50">
        <v>13273.161667109105</v>
      </c>
      <c r="M194" s="50">
        <v>0</v>
      </c>
      <c r="N194" s="50">
        <v>39819.485001327317</v>
      </c>
      <c r="O194" s="50">
        <v>66365.808335545531</v>
      </c>
      <c r="P194" s="50">
        <v>0</v>
      </c>
      <c r="Q194" s="50">
        <v>0</v>
      </c>
      <c r="R194" s="50">
        <v>0</v>
      </c>
      <c r="S194" s="45">
        <f t="shared" si="3"/>
        <v>119458.45500398194</v>
      </c>
      <c r="T194" s="50">
        <v>13273.161667109105</v>
      </c>
      <c r="U194" s="50">
        <v>0</v>
      </c>
      <c r="V194" s="50">
        <v>66365.808335545531</v>
      </c>
      <c r="W194" s="50">
        <v>79638.970002654634</v>
      </c>
      <c r="X194" s="50">
        <v>0</v>
      </c>
      <c r="Y194" s="50">
        <v>0</v>
      </c>
      <c r="Z194" s="50">
        <v>0</v>
      </c>
      <c r="AA194" s="45">
        <f t="shared" si="5"/>
        <v>159277.94000530927</v>
      </c>
      <c r="AB194" s="50">
        <v>0</v>
      </c>
      <c r="AC194" s="50">
        <v>0</v>
      </c>
      <c r="AD194" s="50">
        <v>39819.485001327317</v>
      </c>
      <c r="AE194" s="50">
        <v>79638.970002654634</v>
      </c>
      <c r="AF194" s="50">
        <v>0</v>
      </c>
      <c r="AG194" s="50">
        <v>0</v>
      </c>
      <c r="AH194" s="50">
        <v>0</v>
      </c>
      <c r="AI194" s="45">
        <f t="shared" si="7"/>
        <v>119458.45500398194</v>
      </c>
      <c r="AJ194" s="50">
        <v>0</v>
      </c>
      <c r="AK194" s="50">
        <v>19909.742500663659</v>
      </c>
      <c r="AL194" s="50">
        <v>26546.32333421821</v>
      </c>
      <c r="AM194" s="50">
        <v>53092.64666843642</v>
      </c>
      <c r="AN194" s="50">
        <v>0</v>
      </c>
      <c r="AO194" s="50">
        <v>0</v>
      </c>
      <c r="AP194" s="50">
        <v>0</v>
      </c>
      <c r="AQ194" s="45">
        <f t="shared" si="9"/>
        <v>99548.712503318297</v>
      </c>
      <c r="AR194" s="50">
        <v>0</v>
      </c>
      <c r="AS194" s="50">
        <v>0</v>
      </c>
      <c r="AT194" s="50">
        <v>0</v>
      </c>
      <c r="AU194" s="50">
        <v>0</v>
      </c>
      <c r="AV194" s="50">
        <v>0</v>
      </c>
      <c r="AW194" s="50">
        <v>0</v>
      </c>
      <c r="AX194" s="50">
        <v>0</v>
      </c>
      <c r="AY194" s="45">
        <f t="shared" si="11"/>
        <v>0</v>
      </c>
      <c r="AZ194" s="71">
        <f t="shared" si="12"/>
        <v>497743.56251659151</v>
      </c>
      <c r="BA194" s="68"/>
    </row>
    <row r="195" spans="1:53" ht="26.25" customHeight="1">
      <c r="A195" s="11" t="s">
        <v>527</v>
      </c>
      <c r="B195" s="12" t="s">
        <v>528</v>
      </c>
      <c r="C195" s="12" t="s">
        <v>39</v>
      </c>
      <c r="D195" s="50">
        <v>0</v>
      </c>
      <c r="E195" s="50">
        <v>0</v>
      </c>
      <c r="F195" s="50">
        <v>0</v>
      </c>
      <c r="G195" s="50">
        <v>0</v>
      </c>
      <c r="H195" s="50">
        <v>0</v>
      </c>
      <c r="I195" s="50">
        <v>0</v>
      </c>
      <c r="J195" s="50">
        <v>0</v>
      </c>
      <c r="K195" s="45">
        <f t="shared" si="1"/>
        <v>0</v>
      </c>
      <c r="L195" s="50">
        <v>0</v>
      </c>
      <c r="M195" s="50">
        <v>0</v>
      </c>
      <c r="N195" s="50">
        <v>46456.065834881869</v>
      </c>
      <c r="O195" s="50">
        <v>0</v>
      </c>
      <c r="P195" s="50">
        <v>0</v>
      </c>
      <c r="Q195" s="50">
        <v>0</v>
      </c>
      <c r="R195" s="50">
        <v>0</v>
      </c>
      <c r="S195" s="45">
        <f t="shared" si="3"/>
        <v>46456.065834881869</v>
      </c>
      <c r="T195" s="50">
        <v>0</v>
      </c>
      <c r="U195" s="50">
        <v>0</v>
      </c>
      <c r="V195" s="50">
        <v>46456.065834881869</v>
      </c>
      <c r="W195" s="50">
        <v>0</v>
      </c>
      <c r="X195" s="50">
        <v>0</v>
      </c>
      <c r="Y195" s="50">
        <v>0</v>
      </c>
      <c r="Z195" s="50">
        <v>0</v>
      </c>
      <c r="AA195" s="45">
        <f t="shared" si="5"/>
        <v>46456.065834881869</v>
      </c>
      <c r="AB195" s="50">
        <v>0</v>
      </c>
      <c r="AC195" s="50">
        <v>0</v>
      </c>
      <c r="AD195" s="50">
        <v>0</v>
      </c>
      <c r="AE195" s="50">
        <v>0</v>
      </c>
      <c r="AF195" s="50">
        <v>0</v>
      </c>
      <c r="AG195" s="50">
        <v>0</v>
      </c>
      <c r="AH195" s="50">
        <v>0</v>
      </c>
      <c r="AI195" s="45">
        <f t="shared" si="7"/>
        <v>0</v>
      </c>
      <c r="AJ195" s="50">
        <v>0</v>
      </c>
      <c r="AK195" s="50">
        <v>0</v>
      </c>
      <c r="AL195" s="50">
        <v>0</v>
      </c>
      <c r="AM195" s="50">
        <v>0</v>
      </c>
      <c r="AN195" s="50">
        <v>0</v>
      </c>
      <c r="AO195" s="50">
        <v>0</v>
      </c>
      <c r="AP195" s="50">
        <v>0</v>
      </c>
      <c r="AQ195" s="45">
        <f t="shared" si="9"/>
        <v>0</v>
      </c>
      <c r="AR195" s="50">
        <v>0</v>
      </c>
      <c r="AS195" s="50">
        <v>0</v>
      </c>
      <c r="AT195" s="50">
        <v>0</v>
      </c>
      <c r="AU195" s="50">
        <v>0</v>
      </c>
      <c r="AV195" s="50">
        <v>0</v>
      </c>
      <c r="AW195" s="50">
        <v>0</v>
      </c>
      <c r="AX195" s="50">
        <v>0</v>
      </c>
      <c r="AY195" s="45">
        <f t="shared" si="11"/>
        <v>0</v>
      </c>
      <c r="AZ195" s="71">
        <f t="shared" si="12"/>
        <v>92912.131669763738</v>
      </c>
      <c r="BA195" s="68"/>
    </row>
    <row r="196" spans="1:53" ht="26.25" customHeight="1">
      <c r="A196" s="11" t="s">
        <v>529</v>
      </c>
      <c r="B196" s="12" t="s">
        <v>530</v>
      </c>
      <c r="C196" s="12" t="s">
        <v>39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45">
        <f t="shared" si="1"/>
        <v>0</v>
      </c>
      <c r="L196" s="50">
        <v>0</v>
      </c>
      <c r="M196" s="50">
        <v>0</v>
      </c>
      <c r="N196" s="50">
        <v>59729.227501990979</v>
      </c>
      <c r="O196" s="50">
        <v>0</v>
      </c>
      <c r="P196" s="50">
        <v>0</v>
      </c>
      <c r="Q196" s="50">
        <v>0</v>
      </c>
      <c r="R196" s="50">
        <v>0</v>
      </c>
      <c r="S196" s="45">
        <f t="shared" si="3"/>
        <v>59729.227501990979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45">
        <f t="shared" si="5"/>
        <v>0</v>
      </c>
      <c r="AB196" s="50">
        <v>0</v>
      </c>
      <c r="AC196" s="50">
        <v>0</v>
      </c>
      <c r="AD196" s="50">
        <v>0</v>
      </c>
      <c r="AE196" s="50">
        <v>0</v>
      </c>
      <c r="AF196" s="50">
        <v>0</v>
      </c>
      <c r="AG196" s="50">
        <v>0</v>
      </c>
      <c r="AH196" s="50">
        <v>0</v>
      </c>
      <c r="AI196" s="45">
        <f t="shared" si="7"/>
        <v>0</v>
      </c>
      <c r="AJ196" s="50">
        <v>0</v>
      </c>
      <c r="AK196" s="50">
        <v>0</v>
      </c>
      <c r="AL196" s="50">
        <v>0</v>
      </c>
      <c r="AM196" s="50">
        <v>0</v>
      </c>
      <c r="AN196" s="50">
        <v>0</v>
      </c>
      <c r="AO196" s="50">
        <v>0</v>
      </c>
      <c r="AP196" s="50">
        <v>0</v>
      </c>
      <c r="AQ196" s="45">
        <f t="shared" si="9"/>
        <v>0</v>
      </c>
      <c r="AR196" s="50">
        <v>0</v>
      </c>
      <c r="AS196" s="50">
        <v>0</v>
      </c>
      <c r="AT196" s="50">
        <v>0</v>
      </c>
      <c r="AU196" s="50">
        <v>0</v>
      </c>
      <c r="AV196" s="50">
        <v>0</v>
      </c>
      <c r="AW196" s="50">
        <v>0</v>
      </c>
      <c r="AX196" s="50">
        <v>0</v>
      </c>
      <c r="AY196" s="45">
        <f t="shared" si="11"/>
        <v>0</v>
      </c>
      <c r="AZ196" s="71">
        <f t="shared" si="12"/>
        <v>59729.227501990979</v>
      </c>
      <c r="BA196" s="68"/>
    </row>
    <row r="197" spans="1:53" ht="26.25" customHeight="1">
      <c r="A197" s="46" t="s">
        <v>531</v>
      </c>
      <c r="B197" s="46" t="s">
        <v>566</v>
      </c>
      <c r="C197" s="46" t="s">
        <v>18</v>
      </c>
      <c r="D197" s="45">
        <f t="shared" ref="D197:J197" si="175">SUM(D198:D204)</f>
        <v>165914.52083886383</v>
      </c>
      <c r="E197" s="45">
        <f t="shared" si="175"/>
        <v>0</v>
      </c>
      <c r="F197" s="45">
        <f t="shared" si="175"/>
        <v>182049.74117334749</v>
      </c>
      <c r="G197" s="45">
        <f t="shared" si="175"/>
        <v>0</v>
      </c>
      <c r="H197" s="45">
        <f t="shared" si="175"/>
        <v>0</v>
      </c>
      <c r="I197" s="45">
        <f t="shared" si="175"/>
        <v>0</v>
      </c>
      <c r="J197" s="45">
        <f t="shared" si="175"/>
        <v>0</v>
      </c>
      <c r="K197" s="45">
        <f t="shared" si="1"/>
        <v>347964.26201221131</v>
      </c>
      <c r="L197" s="45">
        <f t="shared" ref="L197:R197" si="176">SUM(L198:L204)</f>
        <v>69816.830368993891</v>
      </c>
      <c r="M197" s="45">
        <f t="shared" si="176"/>
        <v>0</v>
      </c>
      <c r="N197" s="45">
        <f t="shared" si="176"/>
        <v>196280.63180249537</v>
      </c>
      <c r="O197" s="45">
        <f t="shared" si="176"/>
        <v>464560.65834881872</v>
      </c>
      <c r="P197" s="45">
        <f t="shared" si="176"/>
        <v>0</v>
      </c>
      <c r="Q197" s="45">
        <f t="shared" si="176"/>
        <v>0</v>
      </c>
      <c r="R197" s="45">
        <f t="shared" si="176"/>
        <v>0</v>
      </c>
      <c r="S197" s="45">
        <f t="shared" si="3"/>
        <v>730658.12052030792</v>
      </c>
      <c r="T197" s="45">
        <f t="shared" ref="T197:Z197" si="177">SUM(T198:T204)</f>
        <v>66365.808335545531</v>
      </c>
      <c r="U197" s="45">
        <f t="shared" si="177"/>
        <v>0</v>
      </c>
      <c r="V197" s="45">
        <f t="shared" si="177"/>
        <v>219007.16750730024</v>
      </c>
      <c r="W197" s="45">
        <f t="shared" si="177"/>
        <v>199097.42500663659</v>
      </c>
      <c r="X197" s="45">
        <f t="shared" si="177"/>
        <v>0</v>
      </c>
      <c r="Y197" s="45">
        <f t="shared" si="177"/>
        <v>0</v>
      </c>
      <c r="Z197" s="45">
        <f t="shared" si="177"/>
        <v>0</v>
      </c>
      <c r="AA197" s="45">
        <f t="shared" si="5"/>
        <v>484470.40084948234</v>
      </c>
      <c r="AB197" s="45">
        <f t="shared" ref="AB197:AH197" si="178">SUM(AB198:AB204)</f>
        <v>66365.808335545531</v>
      </c>
      <c r="AC197" s="45">
        <f t="shared" si="178"/>
        <v>0</v>
      </c>
      <c r="AD197" s="45">
        <f t="shared" si="178"/>
        <v>331829.04167772766</v>
      </c>
      <c r="AE197" s="45">
        <f t="shared" si="178"/>
        <v>58401.911335280063</v>
      </c>
      <c r="AF197" s="45">
        <f t="shared" si="178"/>
        <v>0</v>
      </c>
      <c r="AG197" s="45">
        <f t="shared" si="178"/>
        <v>0</v>
      </c>
      <c r="AH197" s="45">
        <f t="shared" si="178"/>
        <v>0</v>
      </c>
      <c r="AI197" s="45">
        <f t="shared" si="7"/>
        <v>456596.76134855323</v>
      </c>
      <c r="AJ197" s="45">
        <f t="shared" ref="AJ197:AP197" si="179">SUM(AJ198:AJ204)</f>
        <v>66365.808335545531</v>
      </c>
      <c r="AK197" s="45">
        <f t="shared" si="179"/>
        <v>0</v>
      </c>
      <c r="AL197" s="45">
        <f t="shared" si="179"/>
        <v>398194.85001327319</v>
      </c>
      <c r="AM197" s="45">
        <f t="shared" si="179"/>
        <v>0</v>
      </c>
      <c r="AN197" s="45">
        <f t="shared" si="179"/>
        <v>0</v>
      </c>
      <c r="AO197" s="45">
        <f t="shared" si="179"/>
        <v>0</v>
      </c>
      <c r="AP197" s="45">
        <f t="shared" si="179"/>
        <v>0</v>
      </c>
      <c r="AQ197" s="45">
        <f t="shared" si="9"/>
        <v>464560.65834881872</v>
      </c>
      <c r="AR197" s="45">
        <f t="shared" ref="AR197:AX197" si="180">SUM(AR198:AR204)</f>
        <v>0</v>
      </c>
      <c r="AS197" s="45">
        <f t="shared" si="180"/>
        <v>0</v>
      </c>
      <c r="AT197" s="45">
        <f t="shared" si="180"/>
        <v>159277.94000530927</v>
      </c>
      <c r="AU197" s="45">
        <f t="shared" si="180"/>
        <v>0</v>
      </c>
      <c r="AV197" s="45">
        <f t="shared" si="180"/>
        <v>0</v>
      </c>
      <c r="AW197" s="45">
        <f t="shared" si="180"/>
        <v>0</v>
      </c>
      <c r="AX197" s="45">
        <f t="shared" si="180"/>
        <v>0</v>
      </c>
      <c r="AY197" s="49">
        <f t="shared" si="11"/>
        <v>159277.94000530927</v>
      </c>
      <c r="AZ197" s="71">
        <f t="shared" si="12"/>
        <v>2643528.143084683</v>
      </c>
      <c r="BA197" s="68"/>
    </row>
    <row r="198" spans="1:53" ht="26.25" customHeight="1">
      <c r="A198" s="11" t="s">
        <v>535</v>
      </c>
      <c r="B198" s="12" t="s">
        <v>536</v>
      </c>
      <c r="C198" s="12" t="s">
        <v>39</v>
      </c>
      <c r="D198" s="50">
        <v>0</v>
      </c>
      <c r="E198" s="50">
        <v>0</v>
      </c>
      <c r="F198" s="50">
        <v>0</v>
      </c>
      <c r="G198" s="50">
        <v>0</v>
      </c>
      <c r="H198" s="50">
        <v>0</v>
      </c>
      <c r="I198" s="50">
        <v>0</v>
      </c>
      <c r="J198" s="50">
        <v>0</v>
      </c>
      <c r="K198" s="45">
        <f t="shared" si="1"/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45">
        <f t="shared" si="3"/>
        <v>0</v>
      </c>
      <c r="T198" s="50">
        <v>0</v>
      </c>
      <c r="U198" s="50">
        <v>0</v>
      </c>
      <c r="V198" s="50">
        <v>66365.808335545531</v>
      </c>
      <c r="W198" s="50">
        <v>0</v>
      </c>
      <c r="X198" s="50">
        <v>0</v>
      </c>
      <c r="Y198" s="50">
        <v>0</v>
      </c>
      <c r="Z198" s="50">
        <v>0</v>
      </c>
      <c r="AA198" s="45">
        <f t="shared" si="5"/>
        <v>66365.808335545531</v>
      </c>
      <c r="AB198" s="50">
        <v>0</v>
      </c>
      <c r="AC198" s="50">
        <v>0</v>
      </c>
      <c r="AD198" s="50">
        <v>199097.42500663659</v>
      </c>
      <c r="AE198" s="50">
        <v>0</v>
      </c>
      <c r="AF198" s="50">
        <v>0</v>
      </c>
      <c r="AG198" s="50">
        <v>0</v>
      </c>
      <c r="AH198" s="50">
        <v>0</v>
      </c>
      <c r="AI198" s="45">
        <f t="shared" si="7"/>
        <v>199097.42500663659</v>
      </c>
      <c r="AJ198" s="50">
        <v>0</v>
      </c>
      <c r="AK198" s="50">
        <v>0</v>
      </c>
      <c r="AL198" s="50">
        <v>265463.23334218212</v>
      </c>
      <c r="AM198" s="50">
        <v>0</v>
      </c>
      <c r="AN198" s="50">
        <v>0</v>
      </c>
      <c r="AO198" s="50">
        <v>0</v>
      </c>
      <c r="AP198" s="50">
        <v>0</v>
      </c>
      <c r="AQ198" s="45">
        <f t="shared" si="9"/>
        <v>265463.23334218212</v>
      </c>
      <c r="AR198" s="50">
        <v>0</v>
      </c>
      <c r="AS198" s="50">
        <v>0</v>
      </c>
      <c r="AT198" s="50">
        <v>66365.808335545531</v>
      </c>
      <c r="AU198" s="50">
        <v>0</v>
      </c>
      <c r="AV198" s="50">
        <v>0</v>
      </c>
      <c r="AW198" s="50">
        <v>0</v>
      </c>
      <c r="AX198" s="50">
        <v>0</v>
      </c>
      <c r="AY198" s="45">
        <f t="shared" si="11"/>
        <v>66365.808335545531</v>
      </c>
      <c r="AZ198" s="71">
        <f t="shared" si="12"/>
        <v>597292.27501990972</v>
      </c>
      <c r="BA198" s="68"/>
    </row>
    <row r="199" spans="1:53" ht="26.25" customHeight="1">
      <c r="A199" s="11" t="s">
        <v>537</v>
      </c>
      <c r="B199" s="12" t="s">
        <v>538</v>
      </c>
      <c r="C199" s="12" t="s">
        <v>42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45">
        <f t="shared" si="1"/>
        <v>0</v>
      </c>
      <c r="L199" s="50">
        <v>0</v>
      </c>
      <c r="M199" s="50">
        <v>0</v>
      </c>
      <c r="N199" s="50">
        <v>7963.8970002654632</v>
      </c>
      <c r="O199" s="50">
        <v>0</v>
      </c>
      <c r="P199" s="50">
        <v>0</v>
      </c>
      <c r="Q199" s="50">
        <v>0</v>
      </c>
      <c r="R199" s="50">
        <v>0</v>
      </c>
      <c r="S199" s="45">
        <f t="shared" si="3"/>
        <v>7963.8970002654632</v>
      </c>
      <c r="T199" s="50">
        <v>0</v>
      </c>
      <c r="U199" s="50">
        <v>0</v>
      </c>
      <c r="V199" s="50">
        <v>0</v>
      </c>
      <c r="W199" s="50">
        <v>199097.42500663659</v>
      </c>
      <c r="X199" s="50">
        <v>0</v>
      </c>
      <c r="Y199" s="50">
        <v>0</v>
      </c>
      <c r="Z199" s="50">
        <v>0</v>
      </c>
      <c r="AA199" s="45">
        <f t="shared" si="5"/>
        <v>199097.42500663659</v>
      </c>
      <c r="AB199" s="50">
        <v>0</v>
      </c>
      <c r="AC199" s="50">
        <v>0</v>
      </c>
      <c r="AD199" s="50">
        <v>0</v>
      </c>
      <c r="AE199" s="50">
        <v>58401.911335280063</v>
      </c>
      <c r="AF199" s="50">
        <v>0</v>
      </c>
      <c r="AG199" s="50">
        <v>0</v>
      </c>
      <c r="AH199" s="50">
        <v>0</v>
      </c>
      <c r="AI199" s="45">
        <f t="shared" si="7"/>
        <v>58401.911335280063</v>
      </c>
      <c r="AJ199" s="50">
        <v>0</v>
      </c>
      <c r="AK199" s="50">
        <v>0</v>
      </c>
      <c r="AL199" s="50">
        <v>0</v>
      </c>
      <c r="AM199" s="50">
        <v>0</v>
      </c>
      <c r="AN199" s="50">
        <v>0</v>
      </c>
      <c r="AO199" s="50">
        <v>0</v>
      </c>
      <c r="AP199" s="50">
        <v>0</v>
      </c>
      <c r="AQ199" s="45">
        <f t="shared" si="9"/>
        <v>0</v>
      </c>
      <c r="AR199" s="50">
        <v>0</v>
      </c>
      <c r="AS199" s="50">
        <v>0</v>
      </c>
      <c r="AT199" s="50">
        <v>0</v>
      </c>
      <c r="AU199" s="50">
        <v>0</v>
      </c>
      <c r="AV199" s="50">
        <v>0</v>
      </c>
      <c r="AW199" s="50">
        <v>0</v>
      </c>
      <c r="AX199" s="50">
        <v>0</v>
      </c>
      <c r="AY199" s="45">
        <f t="shared" si="11"/>
        <v>0</v>
      </c>
      <c r="AZ199" s="71">
        <f t="shared" si="12"/>
        <v>265463.23334218212</v>
      </c>
      <c r="BA199" s="68"/>
    </row>
    <row r="200" spans="1:53" ht="26.25" customHeight="1">
      <c r="A200" s="11" t="s">
        <v>539</v>
      </c>
      <c r="B200" s="12" t="s">
        <v>540</v>
      </c>
      <c r="C200" s="12" t="s">
        <v>246</v>
      </c>
      <c r="D200" s="50">
        <v>132731.61667109106</v>
      </c>
      <c r="E200" s="50">
        <v>0</v>
      </c>
      <c r="F200" s="50">
        <v>0</v>
      </c>
      <c r="G200" s="50">
        <v>0</v>
      </c>
      <c r="H200" s="50">
        <v>0</v>
      </c>
      <c r="I200" s="50">
        <v>0</v>
      </c>
      <c r="J200" s="50">
        <v>0</v>
      </c>
      <c r="K200" s="45">
        <f t="shared" si="1"/>
        <v>132731.61667109106</v>
      </c>
      <c r="L200" s="50">
        <v>0</v>
      </c>
      <c r="M200" s="50">
        <v>0</v>
      </c>
      <c r="N200" s="50">
        <v>0</v>
      </c>
      <c r="O200" s="50">
        <v>464560.65834881872</v>
      </c>
      <c r="P200" s="50">
        <v>0</v>
      </c>
      <c r="Q200" s="50">
        <v>0</v>
      </c>
      <c r="R200" s="50">
        <v>0</v>
      </c>
      <c r="S200" s="45">
        <f t="shared" si="3"/>
        <v>464560.65834881872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  <c r="Y200" s="50">
        <v>0</v>
      </c>
      <c r="Z200" s="50">
        <v>0</v>
      </c>
      <c r="AA200" s="45">
        <f t="shared" si="5"/>
        <v>0</v>
      </c>
      <c r="AB200" s="50">
        <v>0</v>
      </c>
      <c r="AC200" s="50">
        <v>0</v>
      </c>
      <c r="AD200" s="50">
        <v>0</v>
      </c>
      <c r="AE200" s="50">
        <v>0</v>
      </c>
      <c r="AF200" s="50">
        <v>0</v>
      </c>
      <c r="AG200" s="50">
        <v>0</v>
      </c>
      <c r="AH200" s="50">
        <v>0</v>
      </c>
      <c r="AI200" s="45">
        <f t="shared" si="7"/>
        <v>0</v>
      </c>
      <c r="AJ200" s="50">
        <v>0</v>
      </c>
      <c r="AK200" s="50">
        <v>0</v>
      </c>
      <c r="AL200" s="50">
        <v>0</v>
      </c>
      <c r="AM200" s="50">
        <v>0</v>
      </c>
      <c r="AN200" s="50">
        <v>0</v>
      </c>
      <c r="AO200" s="50">
        <v>0</v>
      </c>
      <c r="AP200" s="50">
        <v>0</v>
      </c>
      <c r="AQ200" s="45">
        <f t="shared" si="9"/>
        <v>0</v>
      </c>
      <c r="AR200" s="50">
        <v>0</v>
      </c>
      <c r="AS200" s="50">
        <v>0</v>
      </c>
      <c r="AT200" s="50">
        <v>0</v>
      </c>
      <c r="AU200" s="50">
        <v>0</v>
      </c>
      <c r="AV200" s="50">
        <v>0</v>
      </c>
      <c r="AW200" s="50">
        <v>0</v>
      </c>
      <c r="AX200" s="50">
        <v>0</v>
      </c>
      <c r="AY200" s="45">
        <f t="shared" si="11"/>
        <v>0</v>
      </c>
      <c r="AZ200" s="71">
        <f t="shared" si="12"/>
        <v>597292.27501990972</v>
      </c>
      <c r="BA200" s="68"/>
    </row>
    <row r="201" spans="1:53" ht="26.25" customHeight="1">
      <c r="A201" s="11" t="s">
        <v>541</v>
      </c>
      <c r="B201" s="12" t="s">
        <v>542</v>
      </c>
      <c r="C201" s="12" t="s">
        <v>200</v>
      </c>
      <c r="D201" s="50">
        <v>33182.904167772766</v>
      </c>
      <c r="E201" s="50">
        <v>0</v>
      </c>
      <c r="F201" s="50">
        <v>58609.337669232809</v>
      </c>
      <c r="G201" s="50">
        <v>0</v>
      </c>
      <c r="H201" s="50">
        <v>0</v>
      </c>
      <c r="I201" s="50">
        <v>0</v>
      </c>
      <c r="J201" s="50">
        <v>0</v>
      </c>
      <c r="K201" s="45">
        <f t="shared" si="1"/>
        <v>91792.241837005568</v>
      </c>
      <c r="L201" s="50">
        <v>3451.0220334483674</v>
      </c>
      <c r="M201" s="50">
        <v>0</v>
      </c>
      <c r="N201" s="50">
        <v>35675.375630475181</v>
      </c>
      <c r="O201" s="50">
        <v>0</v>
      </c>
      <c r="P201" s="50">
        <v>0</v>
      </c>
      <c r="Q201" s="50">
        <v>0</v>
      </c>
      <c r="R201" s="50">
        <v>0</v>
      </c>
      <c r="S201" s="45">
        <f t="shared" si="3"/>
        <v>39126.397663923548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50">
        <v>0</v>
      </c>
      <c r="Z201" s="50">
        <v>0</v>
      </c>
      <c r="AA201" s="45">
        <f t="shared" si="5"/>
        <v>0</v>
      </c>
      <c r="AB201" s="50">
        <v>0</v>
      </c>
      <c r="AC201" s="50">
        <v>0</v>
      </c>
      <c r="AD201" s="50">
        <v>0</v>
      </c>
      <c r="AE201" s="50">
        <v>0</v>
      </c>
      <c r="AF201" s="50">
        <v>0</v>
      </c>
      <c r="AG201" s="50">
        <v>0</v>
      </c>
      <c r="AH201" s="50">
        <v>0</v>
      </c>
      <c r="AI201" s="45">
        <f t="shared" si="7"/>
        <v>0</v>
      </c>
      <c r="AJ201" s="50">
        <v>0</v>
      </c>
      <c r="AK201" s="50">
        <v>0</v>
      </c>
      <c r="AL201" s="50">
        <v>0</v>
      </c>
      <c r="AM201" s="50">
        <v>0</v>
      </c>
      <c r="AN201" s="50">
        <v>0</v>
      </c>
      <c r="AO201" s="50">
        <v>0</v>
      </c>
      <c r="AP201" s="50">
        <v>0</v>
      </c>
      <c r="AQ201" s="45">
        <f t="shared" si="9"/>
        <v>0</v>
      </c>
      <c r="AR201" s="50">
        <v>0</v>
      </c>
      <c r="AS201" s="50">
        <v>0</v>
      </c>
      <c r="AT201" s="50">
        <v>0</v>
      </c>
      <c r="AU201" s="50">
        <v>0</v>
      </c>
      <c r="AV201" s="50">
        <v>0</v>
      </c>
      <c r="AW201" s="50">
        <v>0</v>
      </c>
      <c r="AX201" s="50">
        <v>0</v>
      </c>
      <c r="AY201" s="45">
        <f t="shared" si="11"/>
        <v>0</v>
      </c>
      <c r="AZ201" s="71">
        <f t="shared" si="12"/>
        <v>130918.63950092912</v>
      </c>
      <c r="BA201" s="68"/>
    </row>
    <row r="202" spans="1:53" ht="26.25" customHeight="1">
      <c r="A202" s="11" t="s">
        <v>543</v>
      </c>
      <c r="B202" s="12" t="s">
        <v>544</v>
      </c>
      <c r="C202" s="12" t="s">
        <v>200</v>
      </c>
      <c r="D202" s="50">
        <v>0</v>
      </c>
      <c r="E202" s="50">
        <v>0</v>
      </c>
      <c r="F202" s="50">
        <v>123440.40350411469</v>
      </c>
      <c r="G202" s="50">
        <v>0</v>
      </c>
      <c r="H202" s="50">
        <v>0</v>
      </c>
      <c r="I202" s="50">
        <v>0</v>
      </c>
      <c r="J202" s="50">
        <v>0</v>
      </c>
      <c r="K202" s="45">
        <f t="shared" si="1"/>
        <v>123440.40350411469</v>
      </c>
      <c r="L202" s="50">
        <v>66365.808335545531</v>
      </c>
      <c r="M202" s="50">
        <v>0</v>
      </c>
      <c r="N202" s="50">
        <v>132731.61667109106</v>
      </c>
      <c r="O202" s="50">
        <v>0</v>
      </c>
      <c r="P202" s="50">
        <v>0</v>
      </c>
      <c r="Q202" s="50">
        <v>0</v>
      </c>
      <c r="R202" s="50">
        <v>0</v>
      </c>
      <c r="S202" s="45">
        <f t="shared" si="3"/>
        <v>199097.42500663659</v>
      </c>
      <c r="T202" s="50">
        <v>66365.808335545531</v>
      </c>
      <c r="U202" s="50">
        <v>0</v>
      </c>
      <c r="V202" s="50">
        <v>132731.61667109106</v>
      </c>
      <c r="W202" s="50">
        <v>0</v>
      </c>
      <c r="X202" s="50">
        <v>0</v>
      </c>
      <c r="Y202" s="50">
        <v>0</v>
      </c>
      <c r="Z202" s="50">
        <v>0</v>
      </c>
      <c r="AA202" s="45">
        <f t="shared" si="5"/>
        <v>199097.42500663659</v>
      </c>
      <c r="AB202" s="50">
        <v>66365.808335545531</v>
      </c>
      <c r="AC202" s="50">
        <v>0</v>
      </c>
      <c r="AD202" s="50">
        <v>132731.61667109106</v>
      </c>
      <c r="AE202" s="50">
        <v>0</v>
      </c>
      <c r="AF202" s="50">
        <v>0</v>
      </c>
      <c r="AG202" s="50">
        <v>0</v>
      </c>
      <c r="AH202" s="50">
        <v>0</v>
      </c>
      <c r="AI202" s="45">
        <f t="shared" si="7"/>
        <v>199097.42500663659</v>
      </c>
      <c r="AJ202" s="50">
        <v>66365.808335545531</v>
      </c>
      <c r="AK202" s="50">
        <v>0</v>
      </c>
      <c r="AL202" s="50">
        <v>132731.61667109106</v>
      </c>
      <c r="AM202" s="50">
        <v>0</v>
      </c>
      <c r="AN202" s="50">
        <v>0</v>
      </c>
      <c r="AO202" s="50">
        <v>0</v>
      </c>
      <c r="AP202" s="50">
        <v>0</v>
      </c>
      <c r="AQ202" s="45">
        <f t="shared" si="9"/>
        <v>199097.42500663659</v>
      </c>
      <c r="AR202" s="50">
        <v>0</v>
      </c>
      <c r="AS202" s="50">
        <v>0</v>
      </c>
      <c r="AT202" s="50">
        <v>0</v>
      </c>
      <c r="AU202" s="50">
        <v>0</v>
      </c>
      <c r="AV202" s="50">
        <v>0</v>
      </c>
      <c r="AW202" s="50">
        <v>0</v>
      </c>
      <c r="AX202" s="50">
        <v>0</v>
      </c>
      <c r="AY202" s="45">
        <f t="shared" si="11"/>
        <v>0</v>
      </c>
      <c r="AZ202" s="71">
        <f t="shared" si="12"/>
        <v>919830.10353066097</v>
      </c>
      <c r="BA202" s="68"/>
    </row>
    <row r="203" spans="1:53" ht="26.25" customHeight="1">
      <c r="A203" s="11" t="s">
        <v>545</v>
      </c>
      <c r="B203" s="12" t="s">
        <v>546</v>
      </c>
      <c r="C203" s="12" t="s">
        <v>50</v>
      </c>
      <c r="D203" s="50">
        <v>0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45">
        <f t="shared" si="1"/>
        <v>0</v>
      </c>
      <c r="L203" s="50">
        <v>0</v>
      </c>
      <c r="M203" s="50">
        <v>0</v>
      </c>
      <c r="N203" s="50">
        <v>19909.742500663659</v>
      </c>
      <c r="O203" s="50">
        <v>0</v>
      </c>
      <c r="P203" s="50">
        <v>0</v>
      </c>
      <c r="Q203" s="50">
        <v>0</v>
      </c>
      <c r="R203" s="50">
        <v>0</v>
      </c>
      <c r="S203" s="45">
        <f t="shared" si="3"/>
        <v>19909.742500663659</v>
      </c>
      <c r="T203" s="50">
        <v>0</v>
      </c>
      <c r="U203" s="50">
        <v>0</v>
      </c>
      <c r="V203" s="50">
        <v>19909.742500663659</v>
      </c>
      <c r="W203" s="50">
        <v>0</v>
      </c>
      <c r="X203" s="50">
        <v>0</v>
      </c>
      <c r="Y203" s="50">
        <v>0</v>
      </c>
      <c r="Z203" s="50">
        <v>0</v>
      </c>
      <c r="AA203" s="45">
        <f t="shared" si="5"/>
        <v>19909.742500663659</v>
      </c>
      <c r="AB203" s="50">
        <v>0</v>
      </c>
      <c r="AC203" s="50">
        <v>0</v>
      </c>
      <c r="AD203" s="50">
        <v>0</v>
      </c>
      <c r="AE203" s="50">
        <v>0</v>
      </c>
      <c r="AF203" s="50">
        <v>0</v>
      </c>
      <c r="AG203" s="50">
        <v>0</v>
      </c>
      <c r="AH203" s="50">
        <v>0</v>
      </c>
      <c r="AI203" s="45">
        <f t="shared" si="7"/>
        <v>0</v>
      </c>
      <c r="AJ203" s="50">
        <v>0</v>
      </c>
      <c r="AK203" s="50">
        <v>0</v>
      </c>
      <c r="AL203" s="50">
        <v>0</v>
      </c>
      <c r="AM203" s="50">
        <v>0</v>
      </c>
      <c r="AN203" s="50">
        <v>0</v>
      </c>
      <c r="AO203" s="50">
        <v>0</v>
      </c>
      <c r="AP203" s="50">
        <v>0</v>
      </c>
      <c r="AQ203" s="45">
        <f t="shared" si="9"/>
        <v>0</v>
      </c>
      <c r="AR203" s="50">
        <v>0</v>
      </c>
      <c r="AS203" s="50">
        <v>0</v>
      </c>
      <c r="AT203" s="50">
        <v>0</v>
      </c>
      <c r="AU203" s="50">
        <v>0</v>
      </c>
      <c r="AV203" s="50">
        <v>0</v>
      </c>
      <c r="AW203" s="50">
        <v>0</v>
      </c>
      <c r="AX203" s="50">
        <v>0</v>
      </c>
      <c r="AY203" s="45">
        <f t="shared" si="11"/>
        <v>0</v>
      </c>
      <c r="AZ203" s="71">
        <f t="shared" si="12"/>
        <v>39819.485001327317</v>
      </c>
      <c r="BA203" s="68"/>
    </row>
    <row r="204" spans="1:53" ht="26.25" customHeight="1">
      <c r="A204" s="11" t="s">
        <v>547</v>
      </c>
      <c r="B204" s="12" t="s">
        <v>548</v>
      </c>
      <c r="C204" s="12" t="s">
        <v>39</v>
      </c>
      <c r="D204" s="50">
        <v>0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45">
        <f t="shared" si="1"/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45">
        <f t="shared" si="3"/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45">
        <f t="shared" si="5"/>
        <v>0</v>
      </c>
      <c r="AB204" s="50">
        <v>0</v>
      </c>
      <c r="AC204" s="50">
        <v>0</v>
      </c>
      <c r="AD204" s="50">
        <v>0</v>
      </c>
      <c r="AE204" s="50">
        <v>0</v>
      </c>
      <c r="AF204" s="50">
        <v>0</v>
      </c>
      <c r="AG204" s="50">
        <v>0</v>
      </c>
      <c r="AH204" s="50">
        <v>0</v>
      </c>
      <c r="AI204" s="45">
        <f t="shared" si="7"/>
        <v>0</v>
      </c>
      <c r="AJ204" s="50">
        <v>0</v>
      </c>
      <c r="AK204" s="50">
        <v>0</v>
      </c>
      <c r="AL204" s="50">
        <v>0</v>
      </c>
      <c r="AM204" s="50">
        <v>0</v>
      </c>
      <c r="AN204" s="50">
        <v>0</v>
      </c>
      <c r="AO204" s="50">
        <v>0</v>
      </c>
      <c r="AP204" s="50">
        <v>0</v>
      </c>
      <c r="AQ204" s="45">
        <f t="shared" si="9"/>
        <v>0</v>
      </c>
      <c r="AR204" s="50">
        <v>0</v>
      </c>
      <c r="AS204" s="50">
        <v>0</v>
      </c>
      <c r="AT204" s="50">
        <v>92912.131669763738</v>
      </c>
      <c r="AU204" s="50">
        <v>0</v>
      </c>
      <c r="AV204" s="50">
        <v>0</v>
      </c>
      <c r="AW204" s="50">
        <v>0</v>
      </c>
      <c r="AX204" s="50">
        <v>0</v>
      </c>
      <c r="AY204" s="45">
        <f t="shared" si="11"/>
        <v>92912.131669763738</v>
      </c>
      <c r="AZ204" s="71">
        <f t="shared" si="12"/>
        <v>92912.131669763738</v>
      </c>
      <c r="BA204" s="68"/>
    </row>
    <row r="205" spans="1:53" ht="26.25" customHeight="1">
      <c r="A205" s="137" t="s">
        <v>567</v>
      </c>
      <c r="B205" s="134"/>
      <c r="C205" s="55"/>
      <c r="D205" s="56">
        <f t="shared" ref="D205:J205" si="181">SUM(D5+D24+D32+D40+D89+D96+D119+D133+D159+D182)</f>
        <v>5706848.4324396076</v>
      </c>
      <c r="E205" s="56">
        <f t="shared" si="181"/>
        <v>81858.766923281131</v>
      </c>
      <c r="F205" s="56">
        <f t="shared" si="181"/>
        <v>6384254.9134589871</v>
      </c>
      <c r="G205" s="56">
        <f t="shared" si="181"/>
        <v>25980730.66764003</v>
      </c>
      <c r="H205" s="56">
        <f t="shared" si="181"/>
        <v>131616.78391292805</v>
      </c>
      <c r="I205" s="56">
        <f t="shared" si="181"/>
        <v>4123307.6718874439</v>
      </c>
      <c r="J205" s="56">
        <f t="shared" si="181"/>
        <v>620279.13883727102</v>
      </c>
      <c r="K205" s="45">
        <f t="shared" si="1"/>
        <v>42897279.59118662</v>
      </c>
      <c r="L205" s="56">
        <f t="shared" ref="L205:R205" si="182">SUM(L5+L24+L32+L40+L89+L96+L119+L133+L159+L182)</f>
        <v>4656311.4496734804</v>
      </c>
      <c r="M205" s="56">
        <f t="shared" si="182"/>
        <v>549409.27733740374</v>
      </c>
      <c r="N205" s="56">
        <f t="shared" si="182"/>
        <v>6276584.6871117605</v>
      </c>
      <c r="O205" s="56">
        <f t="shared" si="182"/>
        <v>16667214.177063979</v>
      </c>
      <c r="P205" s="56">
        <f t="shared" si="182"/>
        <v>1686990.8561189275</v>
      </c>
      <c r="Q205" s="56">
        <f t="shared" si="182"/>
        <v>1435094.2394478365</v>
      </c>
      <c r="R205" s="56">
        <f t="shared" si="182"/>
        <v>254405.31988319618</v>
      </c>
      <c r="S205" s="45">
        <f t="shared" si="3"/>
        <v>29839019.150517657</v>
      </c>
      <c r="T205" s="56">
        <f t="shared" ref="T205:Z205" si="183">SUM(T5+T24+T32+T40+T89+T96+T119+T133+T159+T182)</f>
        <v>1498255.9065569418</v>
      </c>
      <c r="U205" s="56">
        <f t="shared" si="183"/>
        <v>888865.19113352802</v>
      </c>
      <c r="V205" s="56">
        <f t="shared" si="183"/>
        <v>8310148.0368993888</v>
      </c>
      <c r="W205" s="56">
        <f t="shared" si="183"/>
        <v>17689963.301035307</v>
      </c>
      <c r="X205" s="56">
        <f t="shared" si="183"/>
        <v>8963270.5083620921</v>
      </c>
      <c r="Y205" s="56">
        <f t="shared" si="183"/>
        <v>119458.45500398196</v>
      </c>
      <c r="Z205" s="56">
        <f t="shared" si="183"/>
        <v>144677.46217148926</v>
      </c>
      <c r="AA205" s="45">
        <f t="shared" si="5"/>
        <v>28651368.352800634</v>
      </c>
      <c r="AB205" s="56">
        <f t="shared" ref="AB205:AH205" si="184">SUM(AB5+AB24+AB32+AB40+AB89+AB96+AB119+AB133+AB159+AB182)</f>
        <v>5543668.7018847903</v>
      </c>
      <c r="AC205" s="56">
        <f t="shared" si="184"/>
        <v>792407.7515264136</v>
      </c>
      <c r="AD205" s="56">
        <f t="shared" si="184"/>
        <v>8966416.3519644272</v>
      </c>
      <c r="AE205" s="56">
        <f t="shared" si="184"/>
        <v>28693757.736140165</v>
      </c>
      <c r="AF205" s="56">
        <f t="shared" si="184"/>
        <v>10516124.301045924</v>
      </c>
      <c r="AG205" s="56">
        <f t="shared" si="184"/>
        <v>59729.227501990979</v>
      </c>
      <c r="AH205" s="56">
        <f t="shared" si="184"/>
        <v>94239.447836474661</v>
      </c>
      <c r="AI205" s="45">
        <f t="shared" si="7"/>
        <v>44150219.216854259</v>
      </c>
      <c r="AJ205" s="56">
        <f t="shared" ref="AJ205:AP205" si="185">SUM(AJ5+AJ24+AJ32+AJ40+AJ89+AJ96+AJ119+AJ133+AJ159+AJ182)</f>
        <v>2533979.293867799</v>
      </c>
      <c r="AK205" s="56">
        <f t="shared" si="185"/>
        <v>331829.0416777276</v>
      </c>
      <c r="AL205" s="56">
        <f t="shared" si="185"/>
        <v>7226746.9758030269</v>
      </c>
      <c r="AM205" s="56">
        <f t="shared" si="185"/>
        <v>14794581.261491904</v>
      </c>
      <c r="AN205" s="56">
        <f t="shared" si="185"/>
        <v>5487937.2078683302</v>
      </c>
      <c r="AO205" s="56">
        <f t="shared" si="185"/>
        <v>59729.227501990979</v>
      </c>
      <c r="AP205" s="56">
        <f t="shared" si="185"/>
        <v>80966.286169365543</v>
      </c>
      <c r="AQ205" s="45">
        <f t="shared" si="9"/>
        <v>25027832.086511817</v>
      </c>
      <c r="AR205" s="56">
        <f t="shared" ref="AR205:AX205" si="186">SUM(AR5+AR24+AR32+AR40+AR89+AR96+AR119+AR133+AR159+AR182)</f>
        <v>765396.86753384653</v>
      </c>
      <c r="AS205" s="56">
        <f t="shared" si="186"/>
        <v>272498.00902574998</v>
      </c>
      <c r="AT205" s="56">
        <f t="shared" si="186"/>
        <v>5098867.4921290148</v>
      </c>
      <c r="AU205" s="56">
        <f t="shared" si="186"/>
        <v>11412012.291489249</v>
      </c>
      <c r="AV205" s="56">
        <f t="shared" si="186"/>
        <v>4062785.4133368731</v>
      </c>
      <c r="AW205" s="56">
        <f t="shared" si="186"/>
        <v>59729.227501990979</v>
      </c>
      <c r="AX205" s="56">
        <f t="shared" si="186"/>
        <v>57074.595168569154</v>
      </c>
      <c r="AY205" s="56"/>
      <c r="AZ205" s="71">
        <f t="shared" si="12"/>
        <v>170565718.39787099</v>
      </c>
      <c r="BA205" s="68"/>
    </row>
    <row r="206" spans="1:53" ht="26.25" customHeight="1">
      <c r="A206" s="57" t="s">
        <v>568</v>
      </c>
      <c r="B206" s="57"/>
      <c r="C206" s="57"/>
      <c r="D206" s="58"/>
      <c r="E206" s="58"/>
      <c r="F206" s="58"/>
      <c r="G206" s="58"/>
      <c r="H206" s="58"/>
      <c r="I206" s="58"/>
      <c r="J206" s="58"/>
      <c r="K206" s="45">
        <f t="shared" si="1"/>
        <v>0</v>
      </c>
      <c r="L206" s="59"/>
      <c r="M206" s="59"/>
      <c r="N206" s="59"/>
      <c r="O206" s="59"/>
      <c r="P206" s="59"/>
      <c r="Q206" s="59"/>
      <c r="R206" s="59"/>
      <c r="S206" s="45">
        <f t="shared" si="3"/>
        <v>0</v>
      </c>
      <c r="T206" s="59"/>
      <c r="U206" s="59"/>
      <c r="V206" s="59"/>
      <c r="W206" s="59"/>
      <c r="X206" s="59"/>
      <c r="Y206" s="59"/>
      <c r="Z206" s="59"/>
      <c r="AA206" s="45">
        <f t="shared" si="5"/>
        <v>0</v>
      </c>
      <c r="AB206" s="59"/>
      <c r="AC206" s="59"/>
      <c r="AD206" s="59"/>
      <c r="AE206" s="59"/>
      <c r="AF206" s="59"/>
      <c r="AG206" s="59"/>
      <c r="AH206" s="59"/>
      <c r="AI206" s="45">
        <f t="shared" si="7"/>
        <v>0</v>
      </c>
      <c r="AJ206" s="59"/>
      <c r="AK206" s="59"/>
      <c r="AL206" s="59"/>
      <c r="AM206" s="59"/>
      <c r="AN206" s="59"/>
      <c r="AO206" s="59"/>
      <c r="AP206" s="59"/>
      <c r="AQ206" s="45">
        <f t="shared" si="9"/>
        <v>0</v>
      </c>
      <c r="AR206" s="59"/>
      <c r="AS206" s="59"/>
      <c r="AT206" s="59"/>
      <c r="AU206" s="59"/>
      <c r="AV206" s="59"/>
      <c r="AW206" s="59"/>
      <c r="AX206" s="59"/>
      <c r="AY206" s="59"/>
      <c r="AZ206" s="71">
        <f t="shared" si="12"/>
        <v>0</v>
      </c>
    </row>
    <row r="207" spans="1:53" ht="26.25" customHeight="1">
      <c r="A207" s="60" t="s">
        <v>569</v>
      </c>
      <c r="B207" s="61"/>
      <c r="C207" s="61"/>
      <c r="D207" s="61"/>
      <c r="E207" s="61"/>
      <c r="F207" s="59"/>
      <c r="G207" s="59"/>
      <c r="H207" s="59"/>
      <c r="I207" s="59"/>
      <c r="J207" s="59"/>
      <c r="K207" s="45">
        <f t="shared" si="1"/>
        <v>0</v>
      </c>
      <c r="L207" s="59"/>
      <c r="M207" s="59"/>
      <c r="N207" s="59"/>
      <c r="O207" s="59"/>
      <c r="P207" s="59"/>
      <c r="Q207" s="59"/>
      <c r="R207" s="59"/>
      <c r="S207" s="45">
        <f t="shared" si="3"/>
        <v>0</v>
      </c>
      <c r="T207" s="59"/>
      <c r="U207" s="59"/>
      <c r="V207" s="59"/>
      <c r="W207" s="59"/>
      <c r="X207" s="59"/>
      <c r="Y207" s="59"/>
      <c r="Z207" s="59"/>
      <c r="AA207" s="45">
        <f t="shared" si="5"/>
        <v>0</v>
      </c>
      <c r="AB207" s="59"/>
      <c r="AC207" s="59"/>
      <c r="AD207" s="59"/>
      <c r="AE207" s="59"/>
      <c r="AF207" s="59"/>
      <c r="AG207" s="59"/>
      <c r="AH207" s="59"/>
      <c r="AI207" s="45">
        <f t="shared" si="7"/>
        <v>0</v>
      </c>
      <c r="AJ207" s="59"/>
      <c r="AK207" s="59"/>
      <c r="AL207" s="59"/>
      <c r="AM207" s="59"/>
      <c r="AN207" s="59"/>
      <c r="AO207" s="59"/>
      <c r="AP207" s="59"/>
      <c r="AQ207" s="45">
        <f t="shared" si="9"/>
        <v>0</v>
      </c>
      <c r="AR207" s="59"/>
      <c r="AS207" s="59"/>
      <c r="AT207" s="59"/>
      <c r="AU207" s="59"/>
      <c r="AV207" s="59"/>
      <c r="AW207" s="59"/>
      <c r="AX207" s="59"/>
      <c r="AY207" s="59"/>
      <c r="AZ207" s="71">
        <f t="shared" si="12"/>
        <v>0</v>
      </c>
    </row>
    <row r="208" spans="1:53" ht="26.25" customHeight="1">
      <c r="A208" s="60" t="s">
        <v>570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45">
        <f t="shared" si="1"/>
        <v>0</v>
      </c>
      <c r="L208" s="61"/>
      <c r="M208" s="61"/>
      <c r="N208" s="61"/>
      <c r="O208" s="61"/>
      <c r="P208" s="61"/>
      <c r="Q208" s="61"/>
      <c r="R208" s="61"/>
      <c r="S208" s="45">
        <f t="shared" si="3"/>
        <v>0</v>
      </c>
      <c r="T208" s="61"/>
      <c r="U208" s="61"/>
      <c r="V208" s="61"/>
      <c r="W208" s="61"/>
      <c r="X208" s="61"/>
      <c r="Y208" s="61"/>
      <c r="Z208" s="61"/>
      <c r="AA208" s="45">
        <f t="shared" si="5"/>
        <v>0</v>
      </c>
      <c r="AB208" s="61"/>
      <c r="AC208" s="61"/>
      <c r="AD208" s="61"/>
      <c r="AE208" s="61"/>
      <c r="AF208" s="61"/>
      <c r="AG208" s="61"/>
      <c r="AH208" s="61"/>
      <c r="AI208" s="45">
        <f t="shared" si="7"/>
        <v>0</v>
      </c>
      <c r="AJ208" s="61"/>
      <c r="AK208" s="61"/>
      <c r="AL208" s="61"/>
      <c r="AM208" s="61"/>
      <c r="AN208" s="61"/>
      <c r="AO208" s="61"/>
      <c r="AP208" s="61"/>
      <c r="AQ208" s="45">
        <f t="shared" si="9"/>
        <v>0</v>
      </c>
      <c r="AR208" s="61"/>
      <c r="AS208" s="61"/>
      <c r="AT208" s="61"/>
      <c r="AU208" s="61"/>
      <c r="AV208" s="61"/>
      <c r="AW208" s="61"/>
      <c r="AX208" s="61"/>
      <c r="AY208" s="61"/>
      <c r="AZ208" s="71">
        <f t="shared" si="12"/>
        <v>0</v>
      </c>
    </row>
    <row r="209" spans="1:52" ht="26.25" customHeight="1">
      <c r="A209" s="60" t="s">
        <v>571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45">
        <f t="shared" si="1"/>
        <v>0</v>
      </c>
      <c r="L209" s="61"/>
      <c r="M209" s="61"/>
      <c r="N209" s="61"/>
      <c r="O209" s="61"/>
      <c r="P209" s="61"/>
      <c r="Q209" s="61"/>
      <c r="R209" s="61"/>
      <c r="S209" s="45">
        <f t="shared" si="3"/>
        <v>0</v>
      </c>
      <c r="T209" s="61"/>
      <c r="U209" s="61"/>
      <c r="V209" s="61"/>
      <c r="W209" s="61"/>
      <c r="X209" s="61"/>
      <c r="Y209" s="61"/>
      <c r="Z209" s="61"/>
      <c r="AA209" s="45">
        <f t="shared" si="5"/>
        <v>0</v>
      </c>
      <c r="AB209" s="61"/>
      <c r="AC209" s="61"/>
      <c r="AD209" s="61"/>
      <c r="AE209" s="61"/>
      <c r="AF209" s="61"/>
      <c r="AG209" s="61"/>
      <c r="AH209" s="61"/>
      <c r="AI209" s="45">
        <f t="shared" si="7"/>
        <v>0</v>
      </c>
      <c r="AJ209" s="61"/>
      <c r="AK209" s="61"/>
      <c r="AL209" s="61"/>
      <c r="AM209" s="61"/>
      <c r="AN209" s="61"/>
      <c r="AO209" s="61"/>
      <c r="AP209" s="61"/>
      <c r="AQ209" s="45">
        <f t="shared" si="9"/>
        <v>0</v>
      </c>
      <c r="AR209" s="61"/>
      <c r="AS209" s="61"/>
      <c r="AT209" s="61"/>
      <c r="AU209" s="61"/>
      <c r="AV209" s="61"/>
      <c r="AW209" s="61"/>
      <c r="AX209" s="61"/>
      <c r="AY209" s="61"/>
      <c r="AZ209" s="71">
        <f t="shared" si="12"/>
        <v>0</v>
      </c>
    </row>
    <row r="210" spans="1:52" ht="15.7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</row>
    <row r="211" spans="1:52" ht="15.7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</row>
    <row r="212" spans="1:52" ht="15.7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</row>
    <row r="213" spans="1:52" ht="15.75" customHeight="1">
      <c r="A213" s="62"/>
      <c r="B213" s="62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</row>
    <row r="214" spans="1:52" ht="15.75" customHeight="1">
      <c r="A214" s="62"/>
      <c r="B214" s="62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</row>
    <row r="215" spans="1:52" ht="15.75" customHeight="1">
      <c r="A215" s="62"/>
      <c r="B215" s="62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</row>
    <row r="216" spans="1:52" ht="15.75" customHeight="1">
      <c r="A216" s="63"/>
      <c r="B216" s="64"/>
      <c r="C216" s="64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</row>
    <row r="217" spans="1:52" ht="15.75" customHeight="1">
      <c r="A217" s="63"/>
      <c r="B217" s="64"/>
      <c r="C217" s="64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</row>
    <row r="218" spans="1:52" ht="15.75" customHeight="1">
      <c r="A218" s="63"/>
      <c r="B218" s="64"/>
      <c r="C218" s="64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</row>
    <row r="219" spans="1:52" ht="15.75" customHeight="1">
      <c r="A219" s="63"/>
      <c r="B219" s="64"/>
      <c r="C219" s="64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</row>
    <row r="220" spans="1:52" ht="15.75" customHeight="1">
      <c r="A220" s="63"/>
      <c r="B220" s="64"/>
      <c r="C220" s="64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</row>
    <row r="221" spans="1:52" ht="15.75" customHeight="1">
      <c r="A221" s="63"/>
      <c r="B221" s="64"/>
      <c r="C221" s="64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</row>
    <row r="222" spans="1:52" ht="15.75" customHeight="1">
      <c r="A222" s="63"/>
      <c r="B222" s="64"/>
      <c r="C222" s="64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</row>
    <row r="223" spans="1:52" ht="15.75" customHeight="1">
      <c r="A223" s="63"/>
      <c r="B223" s="64"/>
      <c r="C223" s="64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</row>
    <row r="224" spans="1:52" ht="15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</row>
    <row r="225" spans="1:52" ht="15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</row>
    <row r="226" spans="1:52" ht="15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</row>
    <row r="227" spans="1:52" ht="15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</row>
    <row r="228" spans="1:52" ht="15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</row>
    <row r="229" spans="1:52" ht="15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</row>
    <row r="230" spans="1:52" ht="15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</row>
    <row r="231" spans="1:52" ht="15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</row>
    <row r="232" spans="1:52" ht="15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</row>
    <row r="233" spans="1:52" ht="15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</row>
    <row r="234" spans="1:52" ht="15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</row>
    <row r="235" spans="1:52" ht="15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</row>
    <row r="236" spans="1:52" ht="15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</row>
    <row r="237" spans="1:52" ht="15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</row>
    <row r="238" spans="1:52" ht="15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</row>
    <row r="239" spans="1:52" ht="15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</row>
    <row r="240" spans="1:52" ht="15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ht="15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</row>
    <row r="242" spans="1:52" ht="15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</row>
    <row r="243" spans="1:52" ht="15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</row>
    <row r="244" spans="1:52" ht="15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</row>
    <row r="245" spans="1:52" ht="15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</row>
    <row r="246" spans="1:52" ht="15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</row>
    <row r="247" spans="1:52" ht="15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</row>
    <row r="248" spans="1:52" ht="15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</row>
    <row r="249" spans="1:52" ht="15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</row>
    <row r="250" spans="1:52" ht="15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</row>
    <row r="251" spans="1:52" ht="15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</row>
    <row r="252" spans="1:52" ht="15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</row>
    <row r="253" spans="1:52" ht="15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</row>
    <row r="254" spans="1:52" ht="15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</row>
    <row r="255" spans="1:52" ht="15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</row>
    <row r="256" spans="1:52" ht="15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</row>
    <row r="257" spans="1:52" ht="15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</row>
    <row r="258" spans="1:52" ht="15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</row>
    <row r="259" spans="1:52" ht="15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</row>
    <row r="260" spans="1:52" ht="15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</row>
    <row r="261" spans="1:52" ht="15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</row>
    <row r="262" spans="1:52" ht="15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</row>
    <row r="263" spans="1:52" ht="15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</row>
    <row r="264" spans="1:52" ht="15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</row>
    <row r="265" spans="1:52" ht="15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</row>
    <row r="266" spans="1:52" ht="15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</row>
    <row r="267" spans="1:52" ht="15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</row>
    <row r="268" spans="1:52" ht="15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</row>
    <row r="269" spans="1:52" ht="15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</row>
    <row r="270" spans="1:52" ht="15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</row>
    <row r="271" spans="1:52" ht="15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</row>
    <row r="272" spans="1:52" ht="15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</row>
    <row r="273" spans="1:52" ht="15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</row>
    <row r="274" spans="1:52" ht="15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</row>
    <row r="275" spans="1:52" ht="15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</row>
    <row r="276" spans="1:52" ht="15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</row>
    <row r="277" spans="1:52" ht="15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</row>
    <row r="278" spans="1:52" ht="15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</row>
    <row r="279" spans="1:52" ht="15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</row>
    <row r="280" spans="1:52" ht="15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</row>
    <row r="281" spans="1:52" ht="15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</row>
    <row r="282" spans="1:52" ht="15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</row>
    <row r="283" spans="1:52" ht="15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</row>
    <row r="284" spans="1:52" ht="15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</row>
    <row r="285" spans="1:52" ht="15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</row>
    <row r="286" spans="1:52" ht="15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</row>
    <row r="287" spans="1:52" ht="15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</row>
    <row r="288" spans="1:52" ht="15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</row>
    <row r="289" spans="1:52" ht="15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</row>
    <row r="290" spans="1:52" ht="15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</row>
    <row r="291" spans="1:52" ht="15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</row>
    <row r="292" spans="1:52" ht="15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</row>
    <row r="293" spans="1:52" ht="15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</row>
    <row r="294" spans="1:52" ht="15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</row>
    <row r="295" spans="1:52" ht="15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</row>
    <row r="296" spans="1:52" ht="15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</row>
    <row r="297" spans="1:52" ht="15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</row>
    <row r="298" spans="1:52" ht="15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</row>
    <row r="299" spans="1:52" ht="15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</row>
    <row r="300" spans="1:52" ht="15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</row>
    <row r="301" spans="1:52" ht="15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</row>
    <row r="302" spans="1:52" ht="15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</row>
    <row r="303" spans="1:52" ht="15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</row>
    <row r="304" spans="1:52" ht="15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</row>
    <row r="305" spans="1:52" ht="15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</row>
    <row r="306" spans="1:52" ht="15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</row>
    <row r="307" spans="1:52" ht="15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</row>
    <row r="308" spans="1:52" ht="15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</row>
    <row r="309" spans="1:52" ht="15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</row>
    <row r="310" spans="1:52" ht="15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</row>
    <row r="311" spans="1:52" ht="15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</row>
    <row r="312" spans="1:52" ht="15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</row>
    <row r="313" spans="1:52" ht="15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</row>
    <row r="314" spans="1:52" ht="15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</row>
    <row r="315" spans="1:52" ht="15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</row>
    <row r="316" spans="1:52" ht="15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</row>
    <row r="317" spans="1:52" ht="15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</row>
    <row r="318" spans="1:52" ht="15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</row>
    <row r="319" spans="1:52" ht="15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</row>
    <row r="320" spans="1:52" ht="15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</row>
    <row r="321" spans="1:52" ht="15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</row>
    <row r="322" spans="1:52" ht="15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</row>
    <row r="323" spans="1:52" ht="15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</row>
    <row r="324" spans="1:52" ht="15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</row>
    <row r="325" spans="1:52" ht="15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</row>
    <row r="326" spans="1:52" ht="15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</row>
    <row r="327" spans="1:52" ht="15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</row>
    <row r="328" spans="1:52" ht="15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</row>
    <row r="329" spans="1:52" ht="15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</row>
    <row r="330" spans="1:52" ht="15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</row>
    <row r="331" spans="1:52" ht="15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</row>
    <row r="332" spans="1:52" ht="15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</row>
    <row r="333" spans="1:52" ht="15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</row>
    <row r="334" spans="1:52" ht="15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</row>
    <row r="335" spans="1:52" ht="15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</row>
    <row r="336" spans="1:52" ht="15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</row>
    <row r="337" spans="1:52" ht="15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</row>
    <row r="338" spans="1:52" ht="15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</row>
    <row r="339" spans="1:52" ht="15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</row>
    <row r="340" spans="1:52" ht="15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</row>
    <row r="341" spans="1:52" ht="15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</row>
    <row r="342" spans="1:52" ht="15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</row>
    <row r="343" spans="1:52" ht="15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</row>
    <row r="344" spans="1:52" ht="15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</row>
    <row r="345" spans="1:52" ht="15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</row>
    <row r="346" spans="1:52" ht="15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</row>
    <row r="347" spans="1:52" ht="15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</row>
    <row r="348" spans="1:52" ht="15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</row>
    <row r="349" spans="1:52" ht="15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</row>
    <row r="350" spans="1:52" ht="15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</row>
    <row r="351" spans="1:52" ht="15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</row>
    <row r="352" spans="1:52" ht="15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</row>
    <row r="353" spans="1:52" ht="15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</row>
    <row r="354" spans="1:52" ht="15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</row>
    <row r="355" spans="1:52" ht="15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</row>
    <row r="356" spans="1:52" ht="15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</row>
    <row r="357" spans="1:52" ht="15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</row>
    <row r="358" spans="1:52" ht="15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</row>
    <row r="359" spans="1:52" ht="15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</row>
    <row r="360" spans="1:52" ht="15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</row>
    <row r="361" spans="1:52" ht="15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</row>
    <row r="362" spans="1:52" ht="15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</row>
    <row r="363" spans="1:52" ht="15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</row>
    <row r="364" spans="1:52" ht="15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</row>
    <row r="365" spans="1:52" ht="15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</row>
    <row r="366" spans="1:52" ht="15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</row>
    <row r="367" spans="1:52" ht="15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</row>
    <row r="368" spans="1:52" ht="15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</row>
    <row r="369" spans="1:52" ht="15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</row>
    <row r="370" spans="1:52" ht="15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</row>
    <row r="371" spans="1:52" ht="15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</row>
    <row r="372" spans="1:52" ht="15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</row>
    <row r="373" spans="1:52" ht="15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</row>
    <row r="374" spans="1:52" ht="15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</row>
    <row r="375" spans="1:52" ht="15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</row>
    <row r="376" spans="1:52" ht="15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</row>
    <row r="377" spans="1:52" ht="15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</row>
    <row r="378" spans="1:52" ht="15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</row>
    <row r="379" spans="1:52" ht="15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</row>
    <row r="380" spans="1:52" ht="15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</row>
    <row r="381" spans="1:52" ht="15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</row>
    <row r="382" spans="1:52" ht="15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</row>
    <row r="383" spans="1:52" ht="15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</row>
    <row r="384" spans="1:52" ht="15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</row>
    <row r="385" spans="1:52" ht="15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</row>
    <row r="386" spans="1:52" ht="15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</row>
    <row r="387" spans="1:52" ht="15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</row>
    <row r="388" spans="1:52" ht="15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</row>
    <row r="389" spans="1:52" ht="15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</row>
    <row r="390" spans="1:52" ht="15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</row>
    <row r="391" spans="1:52" ht="15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</row>
    <row r="392" spans="1:52" ht="15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</row>
    <row r="393" spans="1:52" ht="15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</row>
    <row r="394" spans="1:52" ht="15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</row>
    <row r="395" spans="1:52" ht="15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</row>
    <row r="396" spans="1:52" ht="15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</row>
    <row r="397" spans="1:52" ht="15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</row>
    <row r="398" spans="1:52" ht="15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</row>
    <row r="399" spans="1:52" ht="15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</row>
    <row r="400" spans="1:52" ht="15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</row>
    <row r="401" spans="1:52" ht="15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</row>
    <row r="402" spans="1:52" ht="15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</row>
    <row r="403" spans="1:52" ht="15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</row>
    <row r="404" spans="1:52" ht="15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</row>
    <row r="405" spans="1:52" ht="15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</row>
    <row r="406" spans="1:52" ht="15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</row>
    <row r="407" spans="1:52" ht="15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</row>
    <row r="408" spans="1:52" ht="15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</row>
    <row r="409" spans="1:52" ht="15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</row>
    <row r="410" spans="1:52" ht="15.75" customHeight="1"/>
    <row r="411" spans="1:52" ht="15.75" customHeight="1"/>
    <row r="412" spans="1:52" ht="15.75" customHeight="1"/>
    <row r="413" spans="1:52" ht="15.75" customHeight="1"/>
    <row r="414" spans="1:52" ht="15.75" customHeight="1"/>
    <row r="415" spans="1:52" ht="15.75" customHeight="1"/>
    <row r="416" spans="1:52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C1:C409" xr:uid="{00000000-0009-0000-0000-000002000000}"/>
  <mergeCells count="52">
    <mergeCell ref="E3:E4"/>
    <mergeCell ref="F3:F4"/>
    <mergeCell ref="A205:B205"/>
    <mergeCell ref="G3:H3"/>
    <mergeCell ref="I3:I4"/>
    <mergeCell ref="A2:A4"/>
    <mergeCell ref="J3:J4"/>
    <mergeCell ref="K3:K4"/>
    <mergeCell ref="L3:L4"/>
    <mergeCell ref="M3:M4"/>
    <mergeCell ref="N3:N4"/>
    <mergeCell ref="O3:P3"/>
    <mergeCell ref="Q3:Q4"/>
    <mergeCell ref="R3:R4"/>
    <mergeCell ref="S3:S4"/>
    <mergeCell ref="T3:T4"/>
    <mergeCell ref="U3:U4"/>
    <mergeCell ref="V3:V4"/>
    <mergeCell ref="W3:X3"/>
    <mergeCell ref="Y3:Y4"/>
    <mergeCell ref="Z3:Z4"/>
    <mergeCell ref="AG3:AG4"/>
    <mergeCell ref="AH3:AH4"/>
    <mergeCell ref="AI3:AI4"/>
    <mergeCell ref="AJ3:AJ4"/>
    <mergeCell ref="B2:B4"/>
    <mergeCell ref="D3:D4"/>
    <mergeCell ref="D2:K2"/>
    <mergeCell ref="L2:S2"/>
    <mergeCell ref="T2:AA2"/>
    <mergeCell ref="AB2:AI2"/>
    <mergeCell ref="AJ2:AQ2"/>
    <mergeCell ref="AA3:AA4"/>
    <mergeCell ref="AB3:AB4"/>
    <mergeCell ref="AC3:AC4"/>
    <mergeCell ref="AD3:AD4"/>
    <mergeCell ref="AE3:AF3"/>
    <mergeCell ref="AZ3:AZ4"/>
    <mergeCell ref="AR2:AY2"/>
    <mergeCell ref="AK3:AK4"/>
    <mergeCell ref="AL3:AL4"/>
    <mergeCell ref="AM3:AN3"/>
    <mergeCell ref="AO3:AO4"/>
    <mergeCell ref="AP3:AP4"/>
    <mergeCell ref="AQ3:AQ4"/>
    <mergeCell ref="AR3:AR4"/>
    <mergeCell ref="AS3:AS4"/>
    <mergeCell ref="AT3:AT4"/>
    <mergeCell ref="AU3:AV3"/>
    <mergeCell ref="AW3:AW4"/>
    <mergeCell ref="AX3:AX4"/>
    <mergeCell ref="AY3:AY4"/>
  </mergeCells>
  <pageMargins left="0.7" right="0.7" top="0.75" bottom="0.75" header="0" footer="0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1"/>
  <sheetViews>
    <sheetView workbookViewId="0">
      <selection activeCell="D42" sqref="D42"/>
    </sheetView>
  </sheetViews>
  <sheetFormatPr defaultColWidth="12.7109375" defaultRowHeight="15" customHeight="1"/>
  <cols>
    <col min="1" max="1" width="4.140625" customWidth="1"/>
    <col min="2" max="2" width="41.85546875" customWidth="1"/>
    <col min="3" max="3" width="22.28515625" customWidth="1"/>
    <col min="4" max="4" width="22.7109375" customWidth="1"/>
    <col min="13" max="13" width="9" customWidth="1"/>
    <col min="14" max="14" width="15.42578125" customWidth="1"/>
  </cols>
  <sheetData>
    <row r="1" spans="1:27" ht="22.5" customHeight="1">
      <c r="A1" s="88"/>
      <c r="B1" s="161" t="s">
        <v>616</v>
      </c>
      <c r="C1" s="156"/>
      <c r="D1" s="156"/>
      <c r="E1" s="89"/>
      <c r="F1" s="89"/>
      <c r="G1" s="89"/>
      <c r="H1" s="89"/>
      <c r="I1" s="89"/>
      <c r="J1" s="89"/>
      <c r="K1" s="89"/>
      <c r="L1" s="89"/>
      <c r="M1" s="90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>
      <c r="A3" s="121"/>
      <c r="B3" s="162" t="s">
        <v>590</v>
      </c>
      <c r="C3" s="162" t="s">
        <v>593</v>
      </c>
      <c r="D3" s="162" t="s">
        <v>594</v>
      </c>
      <c r="E3" s="162" t="s">
        <v>597</v>
      </c>
      <c r="F3" s="163"/>
      <c r="G3" s="163"/>
      <c r="H3" s="163"/>
      <c r="I3" s="163"/>
      <c r="J3" s="163"/>
      <c r="K3" s="163"/>
      <c r="L3" s="163"/>
      <c r="M3" s="77"/>
      <c r="N3" s="138" t="s">
        <v>603</v>
      </c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>
      <c r="A4" s="121"/>
      <c r="B4" s="163"/>
      <c r="C4" s="163"/>
      <c r="D4" s="163"/>
      <c r="E4" s="162" t="s">
        <v>554</v>
      </c>
      <c r="F4" s="162" t="s">
        <v>555</v>
      </c>
      <c r="G4" s="162" t="s">
        <v>556</v>
      </c>
      <c r="H4" s="162" t="s">
        <v>598</v>
      </c>
      <c r="I4" s="163"/>
      <c r="J4" s="162" t="s">
        <v>558</v>
      </c>
      <c r="K4" s="162" t="s">
        <v>599</v>
      </c>
      <c r="L4" s="164" t="s">
        <v>600</v>
      </c>
      <c r="M4" s="77"/>
      <c r="N4" s="14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>
      <c r="A5" s="121"/>
      <c r="B5" s="163"/>
      <c r="C5" s="163"/>
      <c r="D5" s="163"/>
      <c r="E5" s="163"/>
      <c r="F5" s="163"/>
      <c r="G5" s="163"/>
      <c r="H5" s="121" t="s">
        <v>601</v>
      </c>
      <c r="I5" s="121" t="s">
        <v>602</v>
      </c>
      <c r="J5" s="163"/>
      <c r="K5" s="163"/>
      <c r="L5" s="163"/>
      <c r="M5" s="77"/>
      <c r="N5" s="147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ht="22.5" customHeight="1">
      <c r="A6" s="90"/>
      <c r="B6" s="90" t="s">
        <v>168</v>
      </c>
      <c r="C6" s="90" t="s">
        <v>36</v>
      </c>
      <c r="D6" s="89">
        <f t="shared" ref="D6:D35" si="0">L6</f>
        <v>318535.00132731622</v>
      </c>
      <c r="E6" s="89">
        <f>'Izvori sredstava_22-27_pomoćno_'!D45+'Izvori sredstava_22-27_pomoćno_'!L45+'Izvori sredstava_22-27_pomoćno_'!T45+'Izvori sredstava_22-27_pomoćno_'!AB45+'Izvori sredstava_22-27_pomoćno_'!AJ45+'Izvori sredstava_22-27_pomoćno_'!AR45</f>
        <v>0</v>
      </c>
      <c r="F6" s="89">
        <f>'Izvori sredstava_22-27_pomoćno_'!E45+'Izvori sredstava_22-27_pomoćno_'!M45+'Izvori sredstava_22-27_pomoćno_'!U45+'Izvori sredstava_22-27_pomoćno_'!AC45+'Izvori sredstava_22-27_pomoćno_'!AK45+'Izvori sredstava_22-27_pomoćno_'!AS45</f>
        <v>6636.5808335545526</v>
      </c>
      <c r="G6" s="89">
        <f>'Izvori sredstava_22-27_pomoćno_'!F45+'Izvori sredstava_22-27_pomoćno_'!N45+'Izvori sredstava_22-27_pomoćno_'!V45+'Izvori sredstava_22-27_pomoćno_'!AD45+'Izvori sredstava_22-27_pomoćno_'!AL45+'Izvori sredstava_22-27_pomoćno_'!AT45</f>
        <v>86254.672152906831</v>
      </c>
      <c r="H6" s="89">
        <f>'Izvori sredstava_22-27_pomoćno_'!G45+'Izvori sredstava_22-27_pomoćno_'!O45+'Izvori sredstava_22-27_pomoćno_'!W45+'Izvori sredstava_22-27_pomoćno_'!AE45+'Izvori sredstava_22-27_pomoćno_'!AM45+'Izvori sredstava_22-27_pomoćno_'!AU45</f>
        <v>225643.7483408548</v>
      </c>
      <c r="I6" s="89">
        <f>'Izvori sredstava_22-27_pomoćno_'!H45+'Izvori sredstava_22-27_pomoćno_'!P45+'Izvori sredstava_22-27_pomoćno_'!X45+'Izvori sredstava_22-27_pomoćno_'!AF45+'Izvori sredstava_22-27_pomoćno_'!AN45+'Izvori sredstava_22-27_pomoćno_'!AV45</f>
        <v>225643.7483408548</v>
      </c>
      <c r="J6" s="89">
        <f>'Izvori sredstava_22-27_pomoćno_'!I45+'Izvori sredstava_22-27_pomoćno_'!Q45+'Izvori sredstava_22-27_pomoćno_'!Y45+'Izvori sredstava_22-27_pomoćno_'!AG45+'Izvori sredstava_22-27_pomoćno_'!AO45+'Izvori sredstava_22-27_pomoćno_'!AW45</f>
        <v>0</v>
      </c>
      <c r="K6" s="89">
        <f>'Izvori sredstava_22-27_pomoćno_'!J45+'Izvori sredstava_22-27_pomoćno_'!R45+'Izvori sredstava_22-27_pomoćno_'!Z45+'Izvori sredstava_22-27_pomoćno_'!AH45+'Izvori sredstava_22-27_pomoćno_'!AP45+'Izvori sredstava_22-27_pomoćno_'!AX45</f>
        <v>0</v>
      </c>
      <c r="L6" s="89">
        <f>'Izvori sredstava_22-27_pomoćno_'!K45+'Izvori sredstava_22-27_pomoćno_'!S45+'Izvori sredstava_22-27_pomoćno_'!AA45+'Izvori sredstava_22-27_pomoćno_'!AI45+'Izvori sredstava_22-27_pomoćno_'!AQ45+'Izvori sredstava_22-27_pomoćno_'!AY45</f>
        <v>318535.00132731622</v>
      </c>
      <c r="M6" s="90"/>
      <c r="N6" s="91">
        <f t="shared" ref="N6:N35" si="1">I6/L6</f>
        <v>0.70837976172354955</v>
      </c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22.5" customHeight="1">
      <c r="A7" s="90"/>
      <c r="B7" s="90" t="s">
        <v>173</v>
      </c>
      <c r="C7" s="90" t="s">
        <v>39</v>
      </c>
      <c r="D7" s="89">
        <f t="shared" si="0"/>
        <v>868387.67321475979</v>
      </c>
      <c r="E7" s="89">
        <f>'Izvori sredstava_22-27_pomoćno_'!D47+'Izvori sredstava_22-27_pomoćno_'!L47+'Izvori sredstava_22-27_pomoćno_'!T47+'Izvori sredstava_22-27_pomoćno_'!AB47+'Izvori sredstava_22-27_pomoćno_'!AJ47+'Izvori sredstava_22-27_pomoćno_'!AR47</f>
        <v>53092.64666843642</v>
      </c>
      <c r="F7" s="89">
        <f>'Izvori sredstava_22-27_pomoćno_'!E47+'Izvori sredstava_22-27_pomoćno_'!M47+'Izvori sredstava_22-27_pomoćno_'!U47+'Izvori sredstava_22-27_pomoćno_'!AC47+'Izvori sredstava_22-27_pomoćno_'!AK47+'Izvori sredstava_22-27_pomoćno_'!AS47</f>
        <v>26546.32333421821</v>
      </c>
      <c r="G7" s="89">
        <f>'Izvori sredstava_22-27_pomoćno_'!F47+'Izvori sredstava_22-27_pomoćno_'!N47+'Izvori sredstava_22-27_pomoćno_'!V47+'Izvori sredstava_22-27_pomoćno_'!AD47+'Izvori sredstava_22-27_pomoćno_'!AL47+'Izvori sredstava_22-27_pomoćno_'!AT47</f>
        <v>257822.23652774093</v>
      </c>
      <c r="H7" s="89">
        <f>'Izvori sredstava_22-27_pomoćno_'!G47+'Izvori sredstava_22-27_pomoćno_'!O47+'Izvori sredstava_22-27_pomoćno_'!W47+'Izvori sredstava_22-27_pomoćno_'!AE47+'Izvori sredstava_22-27_pomoćno_'!AM47+'Izvori sredstava_22-27_pomoćno_'!AU47</f>
        <v>530926.46668436425</v>
      </c>
      <c r="I7" s="89">
        <f>'Izvori sredstava_22-27_pomoćno_'!H47+'Izvori sredstava_22-27_pomoćno_'!P47+'Izvori sredstava_22-27_pomoćno_'!X47+'Izvori sredstava_22-27_pomoćno_'!AF47+'Izvori sredstava_22-27_pomoćno_'!AN47+'Izvori sredstava_22-27_pomoćno_'!AV47</f>
        <v>530926.46668436425</v>
      </c>
      <c r="J7" s="89">
        <f>'Izvori sredstava_22-27_pomoćno_'!I47+'Izvori sredstava_22-27_pomoćno_'!Q47+'Izvori sredstava_22-27_pomoćno_'!Y47+'Izvori sredstava_22-27_pomoćno_'!AG47+'Izvori sredstava_22-27_pomoćno_'!AO47+'Izvori sredstava_22-27_pomoćno_'!AW47</f>
        <v>0</v>
      </c>
      <c r="K7" s="89">
        <f>'Izvori sredstava_22-27_pomoćno_'!J47+'Izvori sredstava_22-27_pomoćno_'!R47+'Izvori sredstava_22-27_pomoćno_'!Z47+'Izvori sredstava_22-27_pomoćno_'!AH47+'Izvori sredstava_22-27_pomoćno_'!AP47+'Izvori sredstava_22-27_pomoćno_'!AX47</f>
        <v>0</v>
      </c>
      <c r="L7" s="89">
        <f>'Izvori sredstava_22-27_pomoćno_'!K47+'Izvori sredstava_22-27_pomoćno_'!S47+'Izvori sredstava_22-27_pomoćno_'!AA47+'Izvori sredstava_22-27_pomoćno_'!AI47+'Izvori sredstava_22-27_pomoćno_'!AQ47+'Izvori sredstava_22-27_pomoćno_'!AY47</f>
        <v>868387.67321475979</v>
      </c>
      <c r="M7" s="90"/>
      <c r="N7" s="91">
        <f t="shared" si="1"/>
        <v>0.6113933707958813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22.5" customHeight="1">
      <c r="A8" s="90"/>
      <c r="B8" s="90" t="s">
        <v>177</v>
      </c>
      <c r="C8" s="90" t="s">
        <v>42</v>
      </c>
      <c r="D8" s="89">
        <f t="shared" si="0"/>
        <v>199084.99469073536</v>
      </c>
      <c r="E8" s="89">
        <f>'Izvori sredstava_22-27_pomoćno_'!D49+'Izvori sredstava_22-27_pomoćno_'!L49+'Izvori sredstava_22-27_pomoćno_'!T49+'Izvori sredstava_22-27_pomoćno_'!AB49+'Izvori sredstava_22-27_pomoćno_'!AJ49+'Izvori sredstava_22-27_pomoćno_'!AR49</f>
        <v>0</v>
      </c>
      <c r="F8" s="89">
        <f>'Izvori sredstava_22-27_pomoćno_'!E49+'Izvori sredstava_22-27_pomoćno_'!M49+'Izvori sredstava_22-27_pomoćno_'!U49+'Izvori sredstava_22-27_pomoćno_'!AC49+'Izvori sredstava_22-27_pomoćno_'!AK49+'Izvori sredstava_22-27_pomoćno_'!AS49</f>
        <v>0</v>
      </c>
      <c r="G8" s="89">
        <f>'Izvori sredstava_22-27_pomoćno_'!F49+'Izvori sredstava_22-27_pomoćno_'!N49+'Izvori sredstava_22-27_pomoćno_'!V49+'Izvori sredstava_22-27_pomoćno_'!AD49+'Izvori sredstava_22-27_pomoćno_'!AL49+'Izvori sredstava_22-27_pomoćno_'!AT49</f>
        <v>66353.378019644282</v>
      </c>
      <c r="H8" s="89">
        <f>'Izvori sredstava_22-27_pomoćno_'!G49+'Izvori sredstava_22-27_pomoćno_'!O49+'Izvori sredstava_22-27_pomoćno_'!W49+'Izvori sredstava_22-27_pomoćno_'!AE49+'Izvori sredstava_22-27_pomoćno_'!AM49+'Izvori sredstava_22-27_pomoćno_'!AU49</f>
        <v>132731.61667109106</v>
      </c>
      <c r="I8" s="89">
        <f>'Izvori sredstava_22-27_pomoćno_'!H49+'Izvori sredstava_22-27_pomoćno_'!P49+'Izvori sredstava_22-27_pomoćno_'!X49+'Izvori sredstava_22-27_pomoćno_'!AF49+'Izvori sredstava_22-27_pomoćno_'!AN49+'Izvori sredstava_22-27_pomoćno_'!AV49</f>
        <v>132731.61667109106</v>
      </c>
      <c r="J8" s="89">
        <f>'Izvori sredstava_22-27_pomoćno_'!I49+'Izvori sredstava_22-27_pomoćno_'!Q49+'Izvori sredstava_22-27_pomoćno_'!Y49+'Izvori sredstava_22-27_pomoćno_'!AG49+'Izvori sredstava_22-27_pomoćno_'!AO49+'Izvori sredstava_22-27_pomoćno_'!AW49</f>
        <v>0</v>
      </c>
      <c r="K8" s="89">
        <f>'Izvori sredstava_22-27_pomoćno_'!J49+'Izvori sredstava_22-27_pomoćno_'!R49+'Izvori sredstava_22-27_pomoćno_'!Z49+'Izvori sredstava_22-27_pomoćno_'!AH49+'Izvori sredstava_22-27_pomoćno_'!AP49+'Izvori sredstava_22-27_pomoćno_'!AX49</f>
        <v>0</v>
      </c>
      <c r="L8" s="89">
        <f>'Izvori sredstava_22-27_pomoćno_'!K49+'Izvori sredstava_22-27_pomoćno_'!S49+'Izvori sredstava_22-27_pomoćno_'!AA49+'Izvori sredstava_22-27_pomoćno_'!AI49+'Izvori sredstava_22-27_pomoćno_'!AQ49+'Izvori sredstava_22-27_pomoćno_'!AY49</f>
        <v>199084.99469073536</v>
      </c>
      <c r="M8" s="90"/>
      <c r="N8" s="91">
        <f t="shared" si="1"/>
        <v>0.66670829148766519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ht="22.5" customHeight="1">
      <c r="A9" s="90"/>
      <c r="B9" s="90" t="s">
        <v>179</v>
      </c>
      <c r="C9" s="90" t="s">
        <v>42</v>
      </c>
      <c r="D9" s="89">
        <f t="shared" si="0"/>
        <v>92906.002123705868</v>
      </c>
      <c r="E9" s="89">
        <f>'Izvori sredstava_22-27_pomoćno_'!D50+'Izvori sredstava_22-27_pomoćno_'!L50+'Izvori sredstava_22-27_pomoćno_'!T50+'Izvori sredstava_22-27_pomoćno_'!AB50+'Izvori sredstava_22-27_pomoćno_'!AJ50+'Izvori sredstava_22-27_pomoćno_'!AR50</f>
        <v>0</v>
      </c>
      <c r="F9" s="89">
        <f>'Izvori sredstava_22-27_pomoćno_'!E50+'Izvori sredstava_22-27_pomoćno_'!M50+'Izvori sredstava_22-27_pomoćno_'!U50+'Izvori sredstava_22-27_pomoćno_'!AC50+'Izvori sredstava_22-27_pomoćno_'!AK50+'Izvori sredstava_22-27_pomoćno_'!AS50</f>
        <v>0</v>
      </c>
      <c r="G9" s="89">
        <f>'Izvori sredstava_22-27_pomoćno_'!F50+'Izvori sredstava_22-27_pomoćno_'!N50+'Izvori sredstava_22-27_pomoćno_'!V50+'Izvori sredstava_22-27_pomoćno_'!AD50+'Izvori sredstava_22-27_pomoćno_'!AL50+'Izvori sredstava_22-27_pomoćno_'!AT50</f>
        <v>13930.69020440669</v>
      </c>
      <c r="H9" s="89">
        <f>'Izvori sredstava_22-27_pomoćno_'!G50+'Izvori sredstava_22-27_pomoćno_'!O50+'Izvori sredstava_22-27_pomoćno_'!W50+'Izvori sredstava_22-27_pomoćno_'!AE50+'Izvori sredstava_22-27_pomoćno_'!AM50+'Izvori sredstava_22-27_pomoćno_'!AU50</f>
        <v>78975.311919299173</v>
      </c>
      <c r="I9" s="89">
        <f>'Izvori sredstava_22-27_pomoćno_'!H50+'Izvori sredstava_22-27_pomoćno_'!P50+'Izvori sredstava_22-27_pomoćno_'!X50+'Izvori sredstava_22-27_pomoćno_'!AF50+'Izvori sredstava_22-27_pomoćno_'!AN50+'Izvori sredstava_22-27_pomoćno_'!AV50</f>
        <v>78975.311919299173</v>
      </c>
      <c r="J9" s="89">
        <f>'Izvori sredstava_22-27_pomoćno_'!I50+'Izvori sredstava_22-27_pomoćno_'!Q50+'Izvori sredstava_22-27_pomoćno_'!Y50+'Izvori sredstava_22-27_pomoćno_'!AG50+'Izvori sredstava_22-27_pomoćno_'!AO50+'Izvori sredstava_22-27_pomoćno_'!AW50</f>
        <v>0</v>
      </c>
      <c r="K9" s="89">
        <f>'Izvori sredstava_22-27_pomoćno_'!J50+'Izvori sredstava_22-27_pomoćno_'!R50+'Izvori sredstava_22-27_pomoćno_'!Z50+'Izvori sredstava_22-27_pomoćno_'!AH50+'Izvori sredstava_22-27_pomoćno_'!AP50+'Izvori sredstava_22-27_pomoćno_'!AX50</f>
        <v>0</v>
      </c>
      <c r="L9" s="89">
        <f>'Izvori sredstava_22-27_pomoćno_'!K50+'Izvori sredstava_22-27_pomoćno_'!S50+'Izvori sredstava_22-27_pomoćno_'!AA50+'Izvori sredstava_22-27_pomoćno_'!AI50+'Izvori sredstava_22-27_pomoćno_'!AQ50+'Izvori sredstava_22-27_pomoćno_'!AY50</f>
        <v>92906.002123705868</v>
      </c>
      <c r="M9" s="90"/>
      <c r="N9" s="91">
        <f t="shared" si="1"/>
        <v>0.85005607941392469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ht="22.5" customHeight="1">
      <c r="A10" s="90"/>
      <c r="B10" s="90" t="s">
        <v>181</v>
      </c>
      <c r="C10" s="90" t="s">
        <v>42</v>
      </c>
      <c r="D10" s="89">
        <f t="shared" si="0"/>
        <v>796400</v>
      </c>
      <c r="E10" s="89">
        <f>'Izvori sredstava_22-27_pomoćno_'!D51+'Izvori sredstava_22-27_pomoćno_'!L51+'Izvori sredstava_22-27_pomoćno_'!T51+'Izvori sredstava_22-27_pomoćno_'!AB51+'Izvori sredstava_22-27_pomoćno_'!AJ51+'Izvori sredstava_22-27_pomoćno_'!AR51</f>
        <v>0</v>
      </c>
      <c r="F10" s="89">
        <f>'Izvori sredstava_22-27_pomoćno_'!E51+'Izvori sredstava_22-27_pomoćno_'!M51+'Izvori sredstava_22-27_pomoćno_'!U51+'Izvori sredstava_22-27_pomoćno_'!AC51+'Izvori sredstava_22-27_pomoćno_'!AK51+'Izvori sredstava_22-27_pomoćno_'!AS51</f>
        <v>0</v>
      </c>
      <c r="G10" s="89">
        <f>'Izvori sredstava_22-27_pomoćno_'!F51+'Izvori sredstava_22-27_pomoćno_'!N51+'Izvori sredstava_22-27_pomoćno_'!V51+'Izvori sredstava_22-27_pomoćno_'!AD51+'Izvori sredstava_22-27_pomoćno_'!AL51+'Izvori sredstava_22-27_pomoćno_'!AT51</f>
        <v>136460</v>
      </c>
      <c r="H10" s="89">
        <f>'Izvori sredstava_22-27_pomoćno_'!G51+'Izvori sredstava_22-27_pomoćno_'!O51+'Izvori sredstava_22-27_pomoćno_'!W51+'Izvori sredstava_22-27_pomoćno_'!AE51+'Izvori sredstava_22-27_pomoćno_'!AM51+'Izvori sredstava_22-27_pomoćno_'!AU51</f>
        <v>659940</v>
      </c>
      <c r="I10" s="89">
        <f>'Izvori sredstava_22-27_pomoćno_'!H51+'Izvori sredstava_22-27_pomoćno_'!P51+'Izvori sredstava_22-27_pomoćno_'!X51+'Izvori sredstava_22-27_pomoćno_'!AF51+'Izvori sredstava_22-27_pomoćno_'!AN51+'Izvori sredstava_22-27_pomoćno_'!AV51</f>
        <v>659940</v>
      </c>
      <c r="J10" s="89">
        <f>'Izvori sredstava_22-27_pomoćno_'!I51+'Izvori sredstava_22-27_pomoćno_'!Q51+'Izvori sredstava_22-27_pomoćno_'!Y51+'Izvori sredstava_22-27_pomoćno_'!AG51+'Izvori sredstava_22-27_pomoćno_'!AO51+'Izvori sredstava_22-27_pomoćno_'!AW51</f>
        <v>0</v>
      </c>
      <c r="K10" s="89">
        <f>'Izvori sredstava_22-27_pomoćno_'!J51+'Izvori sredstava_22-27_pomoćno_'!R51+'Izvori sredstava_22-27_pomoćno_'!Z51+'Izvori sredstava_22-27_pomoćno_'!AH51+'Izvori sredstava_22-27_pomoćno_'!AP51+'Izvori sredstava_22-27_pomoćno_'!AX51</f>
        <v>0</v>
      </c>
      <c r="L10" s="89">
        <f>'Izvori sredstava_22-27_pomoćno_'!K51+'Izvori sredstava_22-27_pomoćno_'!S51+'Izvori sredstava_22-27_pomoćno_'!AA51+'Izvori sredstava_22-27_pomoćno_'!AI51+'Izvori sredstava_22-27_pomoćno_'!AQ51+'Izvori sredstava_22-27_pomoćno_'!AY51</f>
        <v>796400</v>
      </c>
      <c r="M10" s="90"/>
      <c r="N10" s="91">
        <f t="shared" si="1"/>
        <v>0.8286539427423405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22.5" customHeight="1">
      <c r="A11" s="90"/>
      <c r="B11" s="90" t="s">
        <v>183</v>
      </c>
      <c r="C11" s="90" t="s">
        <v>42</v>
      </c>
      <c r="D11" s="89">
        <f t="shared" si="0"/>
        <v>530891.99761083093</v>
      </c>
      <c r="E11" s="89">
        <f>'Izvori sredstava_22-27_pomoćno_'!D52+'Izvori sredstava_22-27_pomoćno_'!L52+'Izvori sredstava_22-27_pomoćno_'!T52+'Izvori sredstava_22-27_pomoćno_'!AB52+'Izvori sredstava_22-27_pomoćno_'!AJ52+'Izvori sredstava_22-27_pomoćno_'!AR52</f>
        <v>7963.8970002654632</v>
      </c>
      <c r="F11" s="89">
        <f>'Izvori sredstava_22-27_pomoćno_'!E52+'Izvori sredstava_22-27_pomoćno_'!M52+'Izvori sredstava_22-27_pomoćno_'!U52+'Izvori sredstava_22-27_pomoćno_'!AC52+'Izvori sredstava_22-27_pomoćno_'!AK52+'Izvori sredstava_22-27_pomoćno_'!AS52</f>
        <v>0</v>
      </c>
      <c r="G11" s="89">
        <f>'Izvori sredstava_22-27_pomoćno_'!F52+'Izvori sredstava_22-27_pomoćno_'!N52+'Izvori sredstava_22-27_pomoćno_'!V52+'Izvori sredstava_22-27_pomoćno_'!AD52+'Izvori sredstava_22-27_pomoćno_'!AL52+'Izvori sredstava_22-27_pomoćno_'!AT52</f>
        <v>108141.7985134059</v>
      </c>
      <c r="H11" s="89">
        <f>'Izvori sredstava_22-27_pomoćno_'!G52+'Izvori sredstava_22-27_pomoćno_'!O52+'Izvori sredstava_22-27_pomoćno_'!W52+'Izvori sredstava_22-27_pomoćno_'!AE52+'Izvori sredstava_22-27_pomoćno_'!AM52+'Izvori sredstava_22-27_pomoćno_'!AU52</f>
        <v>414786.30209715955</v>
      </c>
      <c r="I11" s="89">
        <f>'Izvori sredstava_22-27_pomoćno_'!H52+'Izvori sredstava_22-27_pomoćno_'!P52+'Izvori sredstava_22-27_pomoćno_'!X52+'Izvori sredstava_22-27_pomoćno_'!AF52+'Izvori sredstava_22-27_pomoćno_'!AN52+'Izvori sredstava_22-27_pomoćno_'!AV52</f>
        <v>414786.30209715955</v>
      </c>
      <c r="J11" s="89">
        <f>'Izvori sredstava_22-27_pomoćno_'!I52+'Izvori sredstava_22-27_pomoćno_'!Q52+'Izvori sredstava_22-27_pomoćno_'!Y52+'Izvori sredstava_22-27_pomoćno_'!AG52+'Izvori sredstava_22-27_pomoćno_'!AO52+'Izvori sredstava_22-27_pomoćno_'!AW52</f>
        <v>0</v>
      </c>
      <c r="K11" s="89">
        <f>'Izvori sredstava_22-27_pomoćno_'!J52+'Izvori sredstava_22-27_pomoćno_'!R52+'Izvori sredstava_22-27_pomoćno_'!Z52+'Izvori sredstava_22-27_pomoćno_'!AH52+'Izvori sredstava_22-27_pomoćno_'!AP52+'Izvori sredstava_22-27_pomoćno_'!AX52</f>
        <v>0</v>
      </c>
      <c r="L11" s="89">
        <f>'Izvori sredstava_22-27_pomoćno_'!K52+'Izvori sredstava_22-27_pomoćno_'!S52+'Izvori sredstava_22-27_pomoćno_'!AA52+'Izvori sredstava_22-27_pomoćno_'!AI52+'Izvori sredstava_22-27_pomoćno_'!AQ52+'Izvori sredstava_22-27_pomoćno_'!AY52</f>
        <v>530891.99761083093</v>
      </c>
      <c r="M11" s="90"/>
      <c r="N11" s="91">
        <f t="shared" si="1"/>
        <v>0.78130072399625361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22.5" customHeight="1">
      <c r="A12" s="90"/>
      <c r="B12" s="90" t="s">
        <v>617</v>
      </c>
      <c r="C12" s="90" t="s">
        <v>42</v>
      </c>
      <c r="D12" s="89">
        <f t="shared" si="0"/>
        <v>119453.57844438545</v>
      </c>
      <c r="E12" s="89">
        <f>'Izvori sredstava_22-27_pomoćno_'!D53+'Izvori sredstava_22-27_pomoćno_'!L53+'Izvori sredstava_22-27_pomoćno_'!T53+'Izvori sredstava_22-27_pomoćno_'!AB53+'Izvori sredstava_22-27_pomoćno_'!AJ53+'Izvori sredstava_22-27_pomoćno_'!AR53</f>
        <v>0</v>
      </c>
      <c r="F12" s="89">
        <f>'Izvori sredstava_22-27_pomoćno_'!E53+'Izvori sredstava_22-27_pomoćno_'!M53+'Izvori sredstava_22-27_pomoćno_'!U53+'Izvori sredstava_22-27_pomoćno_'!AC53+'Izvori sredstava_22-27_pomoćno_'!AK53+'Izvori sredstava_22-27_pomoćno_'!AS53</f>
        <v>0</v>
      </c>
      <c r="G12" s="89">
        <f>'Izvori sredstava_22-27_pomoćno_'!F53+'Izvori sredstava_22-27_pomoćno_'!N53+'Izvori sredstava_22-27_pomoćno_'!V53+'Izvori sredstava_22-27_pomoćno_'!AD53+'Izvori sredstava_22-27_pomoćno_'!AL53+'Izvori sredstava_22-27_pomoćno_'!AT53</f>
        <v>17918.768250597292</v>
      </c>
      <c r="H12" s="89">
        <f>'Izvori sredstava_22-27_pomoćno_'!G53+'Izvori sredstava_22-27_pomoćno_'!O53+'Izvori sredstava_22-27_pomoćno_'!W53+'Izvori sredstava_22-27_pomoćno_'!AE53+'Izvori sredstava_22-27_pomoćno_'!AM53+'Izvori sredstava_22-27_pomoćno_'!AU53</f>
        <v>101534.81019378816</v>
      </c>
      <c r="I12" s="89">
        <f>'Izvori sredstava_22-27_pomoćno_'!H53+'Izvori sredstava_22-27_pomoćno_'!P53+'Izvori sredstava_22-27_pomoćno_'!X53+'Izvori sredstava_22-27_pomoćno_'!AF53+'Izvori sredstava_22-27_pomoćno_'!AN53+'Izvori sredstava_22-27_pomoćno_'!AV53</f>
        <v>101534.81019378816</v>
      </c>
      <c r="J12" s="89">
        <f>'Izvori sredstava_22-27_pomoćno_'!I53+'Izvori sredstava_22-27_pomoćno_'!Q53+'Izvori sredstava_22-27_pomoćno_'!Y53+'Izvori sredstava_22-27_pomoćno_'!AG53+'Izvori sredstava_22-27_pomoćno_'!AO53+'Izvori sredstava_22-27_pomoćno_'!AW53</f>
        <v>0</v>
      </c>
      <c r="K12" s="89">
        <f>'Izvori sredstava_22-27_pomoćno_'!J53+'Izvori sredstava_22-27_pomoćno_'!R53+'Izvori sredstava_22-27_pomoćno_'!Z53+'Izvori sredstava_22-27_pomoćno_'!AH53+'Izvori sredstava_22-27_pomoćno_'!AP53+'Izvori sredstava_22-27_pomoćno_'!AX53</f>
        <v>0</v>
      </c>
      <c r="L12" s="89">
        <f>'Izvori sredstava_22-27_pomoćno_'!K53+'Izvori sredstava_22-27_pomoćno_'!S53+'Izvori sredstava_22-27_pomoćno_'!AA53+'Izvori sredstava_22-27_pomoćno_'!AI53+'Izvori sredstava_22-27_pomoćno_'!AQ53+'Izvori sredstava_22-27_pomoćno_'!AY53</f>
        <v>119453.57844438545</v>
      </c>
      <c r="M12" s="90"/>
      <c r="N12" s="91">
        <f t="shared" si="1"/>
        <v>0.84999387641668844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22.5" customHeight="1">
      <c r="A13" s="90"/>
      <c r="B13" s="90" t="s">
        <v>189</v>
      </c>
      <c r="C13" s="90" t="s">
        <v>45</v>
      </c>
      <c r="D13" s="89">
        <f t="shared" si="0"/>
        <v>464529.82346694981</v>
      </c>
      <c r="E13" s="89">
        <f>'Izvori sredstava_22-27_pomoćno_'!D55+'Izvori sredstava_22-27_pomoćno_'!L55+'Izvori sredstava_22-27_pomoćno_'!T55+'Izvori sredstava_22-27_pomoćno_'!AB55+'Izvori sredstava_22-27_pomoćno_'!AJ55+'Izvori sredstava_22-27_pomoćno_'!AR55</f>
        <v>0</v>
      </c>
      <c r="F13" s="89">
        <f>'Izvori sredstava_22-27_pomoćno_'!E55+'Izvori sredstava_22-27_pomoćno_'!M55+'Izvori sredstava_22-27_pomoćno_'!U55+'Izvori sredstava_22-27_pomoćno_'!AC55+'Izvori sredstava_22-27_pomoćno_'!AK55+'Izvori sredstava_22-27_pomoćno_'!AS55</f>
        <v>0</v>
      </c>
      <c r="G13" s="89">
        <f>'Izvori sredstava_22-27_pomoćno_'!F55+'Izvori sredstava_22-27_pomoćno_'!N55+'Izvori sredstava_22-27_pomoćno_'!V55+'Izvori sredstava_22-27_pomoćno_'!AD55+'Izvori sredstava_22-27_pomoćno_'!AL55+'Izvori sredstava_22-27_pomoćno_'!AT55</f>
        <v>69679.471728165649</v>
      </c>
      <c r="H13" s="89">
        <f>'Izvori sredstava_22-27_pomoćno_'!G55+'Izvori sredstava_22-27_pomoćno_'!O55+'Izvori sredstava_22-27_pomoćno_'!W55+'Izvori sredstava_22-27_pomoćno_'!AE55+'Izvori sredstava_22-27_pomoćno_'!AM55+'Izvori sredstava_22-27_pomoćno_'!AU55</f>
        <v>394850.35173878411</v>
      </c>
      <c r="I13" s="89">
        <f>'Izvori sredstava_22-27_pomoćno_'!H55+'Izvori sredstava_22-27_pomoćno_'!P55+'Izvori sredstava_22-27_pomoćno_'!X55+'Izvori sredstava_22-27_pomoćno_'!AF55+'Izvori sredstava_22-27_pomoćno_'!AN55+'Izvori sredstava_22-27_pomoćno_'!AV55</f>
        <v>394850.35173878411</v>
      </c>
      <c r="J13" s="89">
        <f>'Izvori sredstava_22-27_pomoćno_'!I55+'Izvori sredstava_22-27_pomoćno_'!Q55+'Izvori sredstava_22-27_pomoćno_'!Y55+'Izvori sredstava_22-27_pomoćno_'!AG55+'Izvori sredstava_22-27_pomoćno_'!AO55+'Izvori sredstava_22-27_pomoćno_'!AW55</f>
        <v>0</v>
      </c>
      <c r="K13" s="89">
        <f>'Izvori sredstava_22-27_pomoćno_'!J55+'Izvori sredstava_22-27_pomoćno_'!R55+'Izvori sredstava_22-27_pomoćno_'!Z55+'Izvori sredstava_22-27_pomoćno_'!AH55+'Izvori sredstava_22-27_pomoćno_'!AP55+'Izvori sredstava_22-27_pomoćno_'!AX55</f>
        <v>0</v>
      </c>
      <c r="L13" s="89">
        <f>'Izvori sredstava_22-27_pomoćno_'!K55+'Izvori sredstava_22-27_pomoćno_'!S55+'Izvori sredstava_22-27_pomoćno_'!AA55+'Izvori sredstava_22-27_pomoćno_'!AI55+'Izvori sredstava_22-27_pomoćno_'!AQ55+'Izvori sredstava_22-27_pomoćno_'!AY55</f>
        <v>464529.82346694981</v>
      </c>
      <c r="M13" s="90"/>
      <c r="N13" s="91">
        <f t="shared" si="1"/>
        <v>0.85000000385739882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22.5" customHeight="1">
      <c r="A14" s="90"/>
      <c r="B14" s="90" t="s">
        <v>195</v>
      </c>
      <c r="C14" s="90" t="s">
        <v>164</v>
      </c>
      <c r="D14" s="89">
        <f t="shared" si="0"/>
        <v>378302.5019909743</v>
      </c>
      <c r="E14" s="89">
        <f>'Izvori sredstava_22-27_pomoćno_'!D58+'Izvori sredstava_22-27_pomoćno_'!L58+'Izvori sredstava_22-27_pomoćno_'!T58+'Izvori sredstava_22-27_pomoćno_'!AB58+'Izvori sredstava_22-27_pomoćno_'!AJ58+'Izvori sredstava_22-27_pomoćno_'!AR58</f>
        <v>0</v>
      </c>
      <c r="F14" s="89">
        <f>'Izvori sredstava_22-27_pomoćno_'!E58+'Izvori sredstava_22-27_pomoćno_'!M58+'Izvori sredstava_22-27_pomoćno_'!U58+'Izvori sredstava_22-27_pomoćno_'!AC58+'Izvori sredstava_22-27_pomoćno_'!AK58+'Izvori sredstava_22-27_pomoćno_'!AS58</f>
        <v>96457.439607114415</v>
      </c>
      <c r="G14" s="89">
        <f>'Izvori sredstava_22-27_pomoćno_'!F58+'Izvori sredstava_22-27_pomoćno_'!N58+'Izvori sredstava_22-27_pomoćno_'!V58+'Izvori sredstava_22-27_pomoćno_'!AD58+'Izvori sredstava_22-27_pomoćno_'!AL58+'Izvori sredstava_22-27_pomoćno_'!AT58</f>
        <v>79202.32943987257</v>
      </c>
      <c r="H14" s="89">
        <f>'Izvori sredstava_22-27_pomoćno_'!G58+'Izvori sredstava_22-27_pomoćno_'!O58+'Izvori sredstava_22-27_pomoćno_'!W58+'Izvori sredstava_22-27_pomoćno_'!AE58+'Izvori sredstava_22-27_pomoćno_'!AM58+'Izvori sredstava_22-27_pomoćno_'!AU58</f>
        <v>202642.73294398727</v>
      </c>
      <c r="I14" s="89">
        <f>'Izvori sredstava_22-27_pomoćno_'!H58+'Izvori sredstava_22-27_pomoćno_'!P58+'Izvori sredstava_22-27_pomoćno_'!X58+'Izvori sredstava_22-27_pomoćno_'!AF58+'Izvori sredstava_22-27_pomoćno_'!AN58+'Izvori sredstava_22-27_pomoćno_'!AV58</f>
        <v>202642.73294398727</v>
      </c>
      <c r="J14" s="89">
        <f>'Izvori sredstava_22-27_pomoćno_'!I58+'Izvori sredstava_22-27_pomoćno_'!Q58+'Izvori sredstava_22-27_pomoćno_'!Y58+'Izvori sredstava_22-27_pomoćno_'!AG58+'Izvori sredstava_22-27_pomoćno_'!AO58+'Izvori sredstava_22-27_pomoćno_'!AW58</f>
        <v>0</v>
      </c>
      <c r="K14" s="89">
        <f>'Izvori sredstava_22-27_pomoćno_'!J58+'Izvori sredstava_22-27_pomoćno_'!R58+'Izvori sredstava_22-27_pomoćno_'!Z58+'Izvori sredstava_22-27_pomoćno_'!AH58+'Izvori sredstava_22-27_pomoćno_'!AP58+'Izvori sredstava_22-27_pomoćno_'!AX58</f>
        <v>0</v>
      </c>
      <c r="L14" s="89">
        <f>'Izvori sredstava_22-27_pomoćno_'!K58+'Izvori sredstava_22-27_pomoćno_'!S58+'Izvori sredstava_22-27_pomoćno_'!AA58+'Izvori sredstava_22-27_pomoćno_'!AI58+'Izvori sredstava_22-27_pomoćno_'!AQ58+'Izvori sredstava_22-27_pomoćno_'!AY58</f>
        <v>378302.5019909743</v>
      </c>
      <c r="M14" s="90"/>
      <c r="N14" s="91">
        <f t="shared" si="1"/>
        <v>0.53566321099515757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22.5" customHeight="1">
      <c r="A15" s="90"/>
      <c r="B15" s="90" t="s">
        <v>197</v>
      </c>
      <c r="C15" s="90" t="s">
        <v>164</v>
      </c>
      <c r="D15" s="89">
        <f t="shared" si="0"/>
        <v>577382.5325192461</v>
      </c>
      <c r="E15" s="89">
        <f>'Izvori sredstava_22-27_pomoćno_'!D59+'Izvori sredstava_22-27_pomoćno_'!L59+'Izvori sredstava_22-27_pomoćno_'!T59+'Izvori sredstava_22-27_pomoćno_'!AB59+'Izvori sredstava_22-27_pomoćno_'!AJ59+'Izvori sredstava_22-27_pomoćno_'!AR59</f>
        <v>19909.742500663659</v>
      </c>
      <c r="F15" s="89">
        <f>'Izvori sredstava_22-27_pomoćno_'!E59+'Izvori sredstava_22-27_pomoćno_'!M59+'Izvori sredstava_22-27_pomoćno_'!U59+'Izvori sredstava_22-27_pomoćno_'!AC59+'Izvori sredstava_22-27_pomoćno_'!AK59+'Izvori sredstava_22-27_pomoćno_'!AS59</f>
        <v>26546.32333421821</v>
      </c>
      <c r="G15" s="89">
        <f>'Izvori sredstava_22-27_pomoćno_'!F59+'Izvori sredstava_22-27_pomoćno_'!N59+'Izvori sredstava_22-27_pomoćno_'!V59+'Izvori sredstava_22-27_pomoćno_'!AD59+'Izvori sredstava_22-27_pomoćno_'!AL59+'Izvori sredstava_22-27_pomoćno_'!AT59</f>
        <v>132731.61667109106</v>
      </c>
      <c r="H15" s="89">
        <f>'Izvori sredstava_22-27_pomoćno_'!G59+'Izvori sredstava_22-27_pomoćno_'!O59+'Izvori sredstava_22-27_pomoćno_'!W59+'Izvori sredstava_22-27_pomoćno_'!AE59+'Izvori sredstava_22-27_pomoćno_'!AM59+'Izvori sredstava_22-27_pomoćno_'!AU59</f>
        <v>398194.85001327319</v>
      </c>
      <c r="I15" s="89">
        <f>'Izvori sredstava_22-27_pomoćno_'!H59+'Izvori sredstava_22-27_pomoćno_'!P59+'Izvori sredstava_22-27_pomoćno_'!X59+'Izvori sredstava_22-27_pomoćno_'!AF59+'Izvori sredstava_22-27_pomoćno_'!AN59+'Izvori sredstava_22-27_pomoćno_'!AV59</f>
        <v>398194.85001327319</v>
      </c>
      <c r="J15" s="89">
        <f>'Izvori sredstava_22-27_pomoćno_'!I59+'Izvori sredstava_22-27_pomoćno_'!Q59+'Izvori sredstava_22-27_pomoćno_'!Y59+'Izvori sredstava_22-27_pomoćno_'!AG59+'Izvori sredstava_22-27_pomoćno_'!AO59+'Izvori sredstava_22-27_pomoćno_'!AW59</f>
        <v>0</v>
      </c>
      <c r="K15" s="89">
        <f>'Izvori sredstava_22-27_pomoćno_'!J59+'Izvori sredstava_22-27_pomoćno_'!R59+'Izvori sredstava_22-27_pomoćno_'!Z59+'Izvori sredstava_22-27_pomoćno_'!AH59+'Izvori sredstava_22-27_pomoćno_'!AP59+'Izvori sredstava_22-27_pomoćno_'!AX59</f>
        <v>0</v>
      </c>
      <c r="L15" s="89">
        <f>'Izvori sredstava_22-27_pomoćno_'!K59+'Izvori sredstava_22-27_pomoćno_'!S59+'Izvori sredstava_22-27_pomoćno_'!AA59+'Izvori sredstava_22-27_pomoćno_'!AI59+'Izvori sredstava_22-27_pomoćno_'!AQ59+'Izvori sredstava_22-27_pomoćno_'!AY59</f>
        <v>577382.5325192461</v>
      </c>
      <c r="M15" s="90"/>
      <c r="N15" s="91">
        <f t="shared" si="1"/>
        <v>0.68965517241379315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22.5" customHeight="1">
      <c r="A16" s="90"/>
      <c r="B16" s="90" t="s">
        <v>199</v>
      </c>
      <c r="C16" s="90" t="s">
        <v>200</v>
      </c>
      <c r="D16" s="89">
        <f t="shared" si="0"/>
        <v>1028670.0292009556</v>
      </c>
      <c r="E16" s="89">
        <f>'Izvori sredstava_22-27_pomoćno_'!D60+'Izvori sredstava_22-27_pomoćno_'!L60+'Izvori sredstava_22-27_pomoćno_'!T60+'Izvori sredstava_22-27_pomoćno_'!AB60+'Izvori sredstava_22-27_pomoćno_'!AJ60+'Izvori sredstava_22-27_pomoćno_'!AR60</f>
        <v>398194.85001327319</v>
      </c>
      <c r="F16" s="89">
        <f>'Izvori sredstava_22-27_pomoćno_'!E60+'Izvori sredstava_22-27_pomoćno_'!M60+'Izvori sredstava_22-27_pomoćno_'!U60+'Izvori sredstava_22-27_pomoćno_'!AC60+'Izvori sredstava_22-27_pomoćno_'!AK60+'Izvori sredstava_22-27_pomoćno_'!AS60</f>
        <v>0</v>
      </c>
      <c r="G16" s="89">
        <f>'Izvori sredstava_22-27_pomoćno_'!F60+'Izvori sredstava_22-27_pomoćno_'!N60+'Izvori sredstava_22-27_pomoćno_'!V60+'Izvori sredstava_22-27_pomoćno_'!AD60+'Izvori sredstava_22-27_pomoćno_'!AL60+'Izvori sredstava_22-27_pomoćno_'!AT60</f>
        <v>331829.0416777276</v>
      </c>
      <c r="H16" s="89">
        <f>'Izvori sredstava_22-27_pomoćno_'!G60+'Izvori sredstava_22-27_pomoćno_'!O60+'Izvori sredstava_22-27_pomoćno_'!W60+'Izvori sredstava_22-27_pomoćno_'!AE60+'Izvori sredstava_22-27_pomoćno_'!AM60+'Izvori sredstava_22-27_pomoćno_'!AU60</f>
        <v>298646.13750995486</v>
      </c>
      <c r="I16" s="89">
        <f>'Izvori sredstava_22-27_pomoćno_'!H60+'Izvori sredstava_22-27_pomoćno_'!P60+'Izvori sredstava_22-27_pomoćno_'!X60+'Izvori sredstava_22-27_pomoćno_'!AF60+'Izvori sredstava_22-27_pomoćno_'!AN60+'Izvori sredstava_22-27_pomoćno_'!AV60</f>
        <v>298646.13750995486</v>
      </c>
      <c r="J16" s="89">
        <f>'Izvori sredstava_22-27_pomoćno_'!I60+'Izvori sredstava_22-27_pomoćno_'!Q60+'Izvori sredstava_22-27_pomoćno_'!Y60+'Izvori sredstava_22-27_pomoćno_'!AG60+'Izvori sredstava_22-27_pomoćno_'!AO60+'Izvori sredstava_22-27_pomoćno_'!AW60</f>
        <v>0</v>
      </c>
      <c r="K16" s="89">
        <f>'Izvori sredstava_22-27_pomoćno_'!J60+'Izvori sredstava_22-27_pomoćno_'!R60+'Izvori sredstava_22-27_pomoćno_'!Z60+'Izvori sredstava_22-27_pomoćno_'!AH60+'Izvori sredstava_22-27_pomoćno_'!AP60+'Izvori sredstava_22-27_pomoćno_'!AX60</f>
        <v>0</v>
      </c>
      <c r="L16" s="89">
        <f>'Izvori sredstava_22-27_pomoćno_'!K60+'Izvori sredstava_22-27_pomoćno_'!S60+'Izvori sredstava_22-27_pomoćno_'!AA60+'Izvori sredstava_22-27_pomoćno_'!AI60+'Izvori sredstava_22-27_pomoćno_'!AQ60+'Izvori sredstava_22-27_pomoćno_'!AY60</f>
        <v>1028670.0292009556</v>
      </c>
      <c r="M16" s="90"/>
      <c r="N16" s="91">
        <f t="shared" si="1"/>
        <v>0.29032258064516131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22.5" customHeight="1">
      <c r="A17" s="90"/>
      <c r="B17" s="90" t="s">
        <v>204</v>
      </c>
      <c r="C17" s="90" t="s">
        <v>50</v>
      </c>
      <c r="D17" s="89">
        <f t="shared" si="0"/>
        <v>331898.74701353861</v>
      </c>
      <c r="E17" s="89">
        <f>'Izvori sredstava_22-27_pomoćno_'!D62+'Izvori sredstava_22-27_pomoćno_'!L62+'Izvori sredstava_22-27_pomoćno_'!T62+'Izvori sredstava_22-27_pomoćno_'!AB62+'Izvori sredstava_22-27_pomoćno_'!AJ62+'Izvori sredstava_22-27_pomoćno_'!AR62</f>
        <v>0</v>
      </c>
      <c r="F17" s="89">
        <f>'Izvori sredstava_22-27_pomoćno_'!E62+'Izvori sredstava_22-27_pomoćno_'!M62+'Izvori sredstava_22-27_pomoćno_'!U62+'Izvori sredstava_22-27_pomoćno_'!AC62+'Izvori sredstava_22-27_pomoćno_'!AK62+'Izvori sredstava_22-27_pomoćno_'!AS62</f>
        <v>53092.64666843642</v>
      </c>
      <c r="G17" s="89">
        <f>'Izvori sredstava_22-27_pomoćno_'!F62+'Izvori sredstava_22-27_pomoćno_'!N62+'Izvori sredstava_22-27_pomoćno_'!V62+'Izvori sredstava_22-27_pomoćno_'!AD62+'Izvori sredstava_22-27_pomoćno_'!AL62+'Izvori sredstava_22-27_pomoćno_'!AT62</f>
        <v>146074.48367401116</v>
      </c>
      <c r="H17" s="89">
        <f>'Izvori sredstava_22-27_pomoćno_'!G62+'Izvori sredstava_22-27_pomoćno_'!O62+'Izvori sredstava_22-27_pomoćno_'!W62+'Izvori sredstava_22-27_pomoćno_'!AE62+'Izvori sredstava_22-27_pomoćno_'!AM62+'Izvori sredstava_22-27_pomoćno_'!AU62</f>
        <v>132731.61667109106</v>
      </c>
      <c r="I17" s="89">
        <f>'Izvori sredstava_22-27_pomoćno_'!H62+'Izvori sredstava_22-27_pomoćno_'!P62+'Izvori sredstava_22-27_pomoćno_'!X62+'Izvori sredstava_22-27_pomoćno_'!AF62+'Izvori sredstava_22-27_pomoćno_'!AN62+'Izvori sredstava_22-27_pomoćno_'!AV62</f>
        <v>132731.61667109106</v>
      </c>
      <c r="J17" s="89">
        <f>'Izvori sredstava_22-27_pomoćno_'!I62+'Izvori sredstava_22-27_pomoćno_'!Q62+'Izvori sredstava_22-27_pomoćno_'!Y62+'Izvori sredstava_22-27_pomoćno_'!AG62+'Izvori sredstava_22-27_pomoćno_'!AO62+'Izvori sredstava_22-27_pomoćno_'!AW62</f>
        <v>0</v>
      </c>
      <c r="K17" s="89">
        <f>'Izvori sredstava_22-27_pomoćno_'!J62+'Izvori sredstava_22-27_pomoćno_'!R62+'Izvori sredstava_22-27_pomoćno_'!Z62+'Izvori sredstava_22-27_pomoćno_'!AH62+'Izvori sredstava_22-27_pomoćno_'!AP62+'Izvori sredstava_22-27_pomoćno_'!AX62</f>
        <v>0</v>
      </c>
      <c r="L17" s="89">
        <f>'Izvori sredstava_22-27_pomoćno_'!K62+'Izvori sredstava_22-27_pomoćno_'!S62+'Izvori sredstava_22-27_pomoćno_'!AA62+'Izvori sredstava_22-27_pomoćno_'!AI62+'Izvori sredstava_22-27_pomoćno_'!AQ62+'Izvori sredstava_22-27_pomoćno_'!AY62</f>
        <v>331898.74701353861</v>
      </c>
      <c r="M17" s="90"/>
      <c r="N17" s="91">
        <f t="shared" si="1"/>
        <v>0.3999159920470467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22.5" customHeight="1">
      <c r="A18" s="90"/>
      <c r="B18" s="90" t="s">
        <v>587</v>
      </c>
      <c r="C18" s="90" t="s">
        <v>55</v>
      </c>
      <c r="D18" s="89">
        <f t="shared" si="0"/>
        <v>1800000</v>
      </c>
      <c r="E18" s="89">
        <f>'Izvori sredstava_22-27_pomoćno_'!D64+'Izvori sredstava_22-27_pomoćno_'!L64+'Izvori sredstava_22-27_pomoćno_'!T64+'Izvori sredstava_22-27_pomoćno_'!AB64+'Izvori sredstava_22-27_pomoćno_'!AJ64+'Izvori sredstava_22-27_pomoćno_'!AR64</f>
        <v>0</v>
      </c>
      <c r="F18" s="89">
        <f>'Izvori sredstava_22-27_pomoćno_'!E64+'Izvori sredstava_22-27_pomoćno_'!M64+'Izvori sredstava_22-27_pomoćno_'!U64+'Izvori sredstava_22-27_pomoćno_'!AC64+'Izvori sredstava_22-27_pomoćno_'!AK64+'Izvori sredstava_22-27_pomoćno_'!AS64</f>
        <v>0</v>
      </c>
      <c r="G18" s="89">
        <f>'Izvori sredstava_22-27_pomoćno_'!F64+'Izvori sredstava_22-27_pomoćno_'!N64+'Izvori sredstava_22-27_pomoćno_'!V64+'Izvori sredstava_22-27_pomoćno_'!AD64+'Izvori sredstava_22-27_pomoćno_'!AL64+'Izvori sredstava_22-27_pomoćno_'!AT64</f>
        <v>270000</v>
      </c>
      <c r="H18" s="89">
        <f>'Izvori sredstava_22-27_pomoćno_'!G64+'Izvori sredstava_22-27_pomoćno_'!O64+'Izvori sredstava_22-27_pomoćno_'!W64+'Izvori sredstava_22-27_pomoćno_'!AE64+'Izvori sredstava_22-27_pomoćno_'!AM64+'Izvori sredstava_22-27_pomoćno_'!AU64</f>
        <v>1530000</v>
      </c>
      <c r="I18" s="89">
        <f>'Izvori sredstava_22-27_pomoćno_'!H64+'Izvori sredstava_22-27_pomoćno_'!P64+'Izvori sredstava_22-27_pomoćno_'!X64+'Izvori sredstava_22-27_pomoćno_'!AF64+'Izvori sredstava_22-27_pomoćno_'!AN64+'Izvori sredstava_22-27_pomoćno_'!AV64</f>
        <v>1530000</v>
      </c>
      <c r="J18" s="89">
        <f>'Izvori sredstava_22-27_pomoćno_'!I64+'Izvori sredstava_22-27_pomoćno_'!Q64+'Izvori sredstava_22-27_pomoćno_'!Y64+'Izvori sredstava_22-27_pomoćno_'!AG64+'Izvori sredstava_22-27_pomoćno_'!AO64+'Izvori sredstava_22-27_pomoćno_'!AW64</f>
        <v>0</v>
      </c>
      <c r="K18" s="89">
        <f>'Izvori sredstava_22-27_pomoćno_'!J64+'Izvori sredstava_22-27_pomoćno_'!R64+'Izvori sredstava_22-27_pomoćno_'!Z64+'Izvori sredstava_22-27_pomoćno_'!AH64+'Izvori sredstava_22-27_pomoćno_'!AP64+'Izvori sredstava_22-27_pomoćno_'!AX64</f>
        <v>0</v>
      </c>
      <c r="L18" s="89">
        <f>'Izvori sredstava_22-27_pomoćno_'!K64+'Izvori sredstava_22-27_pomoćno_'!S64+'Izvori sredstava_22-27_pomoćno_'!AA64+'Izvori sredstava_22-27_pomoćno_'!AI64+'Izvori sredstava_22-27_pomoćno_'!AQ64+'Izvori sredstava_22-27_pomoćno_'!AY64</f>
        <v>1800000</v>
      </c>
      <c r="M18" s="90"/>
      <c r="N18" s="91">
        <f t="shared" si="1"/>
        <v>0.85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22.5" customHeight="1">
      <c r="A19" s="90"/>
      <c r="B19" s="90" t="s">
        <v>216</v>
      </c>
      <c r="C19" s="90" t="s">
        <v>36</v>
      </c>
      <c r="D19" s="89">
        <f t="shared" si="0"/>
        <v>265446.00345102203</v>
      </c>
      <c r="E19" s="89">
        <f>'Izvori sredstava_22-27_pomoćno_'!D68+'Izvori sredstava_22-27_pomoćno_'!L68+'Izvori sredstava_22-27_pomoćno_'!T68+'Izvori sredstava_22-27_pomoćno_'!AB68+'Izvori sredstava_22-27_pomoćno_'!AJ68+'Izvori sredstava_22-27_pomoćno_'!AR68</f>
        <v>0</v>
      </c>
      <c r="F19" s="89">
        <f>'Izvori sredstava_22-27_pomoćno_'!E68+'Izvori sredstava_22-27_pomoćno_'!M68+'Izvori sredstava_22-27_pomoćno_'!U68+'Izvori sredstava_22-27_pomoćno_'!AC68+'Izvori sredstava_22-27_pomoćno_'!AK68+'Izvori sredstava_22-27_pomoćno_'!AS68</f>
        <v>26546.32333421821</v>
      </c>
      <c r="G19" s="89">
        <f>'Izvori sredstava_22-27_pomoćno_'!F68+'Izvori sredstava_22-27_pomoćno_'!N68+'Izvori sredstava_22-27_pomoćno_'!V68+'Izvori sredstava_22-27_pomoćno_'!AD68+'Izvori sredstava_22-27_pomoćno_'!AL68+'Izvori sredstava_22-27_pomoćno_'!AT68</f>
        <v>39802.255110167243</v>
      </c>
      <c r="H19" s="89">
        <f>'Izvori sredstava_22-27_pomoćno_'!G68+'Izvori sredstava_22-27_pomoćno_'!O68+'Izvori sredstava_22-27_pomoćno_'!W68+'Izvori sredstava_22-27_pomoćno_'!AE68+'Izvori sredstava_22-27_pomoćno_'!AM68+'Izvori sredstava_22-27_pomoćno_'!AU68</f>
        <v>199097.42500663659</v>
      </c>
      <c r="I19" s="89">
        <f>'Izvori sredstava_22-27_pomoćno_'!H68+'Izvori sredstava_22-27_pomoćno_'!P68+'Izvori sredstava_22-27_pomoćno_'!X68+'Izvori sredstava_22-27_pomoćno_'!AF68+'Izvori sredstava_22-27_pomoćno_'!AN68+'Izvori sredstava_22-27_pomoćno_'!AV68</f>
        <v>199097.42500663659</v>
      </c>
      <c r="J19" s="89">
        <f>'Izvori sredstava_22-27_pomoćno_'!I68+'Izvori sredstava_22-27_pomoćno_'!Q68+'Izvori sredstava_22-27_pomoćno_'!Y68+'Izvori sredstava_22-27_pomoćno_'!AG68+'Izvori sredstava_22-27_pomoćno_'!AO68+'Izvori sredstava_22-27_pomoćno_'!AW68</f>
        <v>0</v>
      </c>
      <c r="K19" s="89">
        <f>'Izvori sredstava_22-27_pomoćno_'!J68+'Izvori sredstava_22-27_pomoćno_'!R68+'Izvori sredstava_22-27_pomoćno_'!Z68+'Izvori sredstava_22-27_pomoćno_'!AH68+'Izvori sredstava_22-27_pomoćno_'!AP68+'Izvori sredstava_22-27_pomoćno_'!AX68</f>
        <v>0</v>
      </c>
      <c r="L19" s="89">
        <f>'Izvori sredstava_22-27_pomoćno_'!K68+'Izvori sredstava_22-27_pomoćno_'!S68+'Izvori sredstava_22-27_pomoćno_'!AA68+'Izvori sredstava_22-27_pomoćno_'!AI68+'Izvori sredstava_22-27_pomoćno_'!AQ68+'Izvori sredstava_22-27_pomoćno_'!AY68</f>
        <v>265446.00345102203</v>
      </c>
      <c r="M19" s="90"/>
      <c r="N19" s="91">
        <f t="shared" si="1"/>
        <v>0.75004868190969942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22.5" customHeight="1">
      <c r="A20" s="90"/>
      <c r="B20" s="90" t="s">
        <v>218</v>
      </c>
      <c r="C20" s="90" t="s">
        <v>36</v>
      </c>
      <c r="D20" s="89">
        <f t="shared" si="0"/>
        <v>132722.99707990442</v>
      </c>
      <c r="E20" s="89">
        <f>'Izvori sredstava_22-27_pomoćno_'!D69+'Izvori sredstava_22-27_pomoćno_'!L69+'Izvori sredstava_22-27_pomoćno_'!T69+'Izvori sredstava_22-27_pomoćno_'!AB69+'Izvori sredstava_22-27_pomoćno_'!AJ69+'Izvori sredstava_22-27_pomoćno_'!AR69</f>
        <v>0</v>
      </c>
      <c r="F20" s="89">
        <f>'Izvori sredstava_22-27_pomoćno_'!E69+'Izvori sredstava_22-27_pomoćno_'!M69+'Izvori sredstava_22-27_pomoćno_'!U69+'Izvori sredstava_22-27_pomoćno_'!AC69+'Izvori sredstava_22-27_pomoćno_'!AK69+'Izvori sredstava_22-27_pomoćno_'!AS69</f>
        <v>0</v>
      </c>
      <c r="G20" s="89">
        <f>'Izvori sredstava_22-27_pomoćno_'!F69+'Izvori sredstava_22-27_pomoćno_'!N69+'Izvori sredstava_22-27_pomoćno_'!V69+'Izvori sredstava_22-27_pomoćno_'!AD69+'Izvori sredstava_22-27_pomoćno_'!AL69+'Izvori sredstava_22-27_pomoćno_'!AT69</f>
        <v>26537.70374303159</v>
      </c>
      <c r="H20" s="89">
        <f>'Izvori sredstava_22-27_pomoćno_'!G69+'Izvori sredstava_22-27_pomoćno_'!O69+'Izvori sredstava_22-27_pomoćno_'!W69+'Izvori sredstava_22-27_pomoćno_'!AE69+'Izvori sredstava_22-27_pomoćno_'!AM69+'Izvori sredstava_22-27_pomoćno_'!AU69</f>
        <v>106185.29333687284</v>
      </c>
      <c r="I20" s="89">
        <f>'Izvori sredstava_22-27_pomoćno_'!H69+'Izvori sredstava_22-27_pomoćno_'!P69+'Izvori sredstava_22-27_pomoćno_'!X69+'Izvori sredstava_22-27_pomoćno_'!AF69+'Izvori sredstava_22-27_pomoćno_'!AN69+'Izvori sredstava_22-27_pomoćno_'!AV69</f>
        <v>106185.29333687284</v>
      </c>
      <c r="J20" s="89">
        <f>'Izvori sredstava_22-27_pomoćno_'!I69+'Izvori sredstava_22-27_pomoćno_'!Q69+'Izvori sredstava_22-27_pomoćno_'!Y69+'Izvori sredstava_22-27_pomoćno_'!AG69+'Izvori sredstava_22-27_pomoćno_'!AO69+'Izvori sredstava_22-27_pomoćno_'!AW69</f>
        <v>0</v>
      </c>
      <c r="K20" s="89">
        <f>'Izvori sredstava_22-27_pomoćno_'!J69+'Izvori sredstava_22-27_pomoćno_'!R69+'Izvori sredstava_22-27_pomoćno_'!Z69+'Izvori sredstava_22-27_pomoćno_'!AH69+'Izvori sredstava_22-27_pomoćno_'!AP69+'Izvori sredstava_22-27_pomoćno_'!AX69</f>
        <v>0</v>
      </c>
      <c r="L20" s="89">
        <f>'Izvori sredstava_22-27_pomoćno_'!K69+'Izvori sredstava_22-27_pomoćno_'!S69+'Izvori sredstava_22-27_pomoćno_'!AA69+'Izvori sredstava_22-27_pomoćno_'!AI69+'Izvori sredstava_22-27_pomoćno_'!AQ69+'Izvori sredstava_22-27_pomoćno_'!AY69</f>
        <v>132722.99707990442</v>
      </c>
      <c r="M20" s="90"/>
      <c r="N20" s="91">
        <f t="shared" si="1"/>
        <v>0.80005195537398199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22.5" customHeight="1">
      <c r="A21" s="90"/>
      <c r="B21" s="90" t="s">
        <v>220</v>
      </c>
      <c r="C21" s="90" t="s">
        <v>50</v>
      </c>
      <c r="D21" s="89">
        <f t="shared" si="0"/>
        <v>172046.1481284842</v>
      </c>
      <c r="E21" s="89">
        <f>'Izvori sredstava_22-27_pomoćno_'!D70+'Izvori sredstava_22-27_pomoćno_'!L70+'Izvori sredstava_22-27_pomoćno_'!T70+'Izvori sredstava_22-27_pomoćno_'!AB70+'Izvori sredstava_22-27_pomoćno_'!AJ70+'Izvori sredstava_22-27_pomoćno_'!AR70</f>
        <v>0</v>
      </c>
      <c r="F21" s="89">
        <f>'Izvori sredstava_22-27_pomoćno_'!E70+'Izvori sredstava_22-27_pomoćno_'!M70+'Izvori sredstava_22-27_pomoćno_'!U70+'Izvori sredstava_22-27_pomoćno_'!AC70+'Izvori sredstava_22-27_pomoćno_'!AK70+'Izvori sredstava_22-27_pomoćno_'!AS70</f>
        <v>0</v>
      </c>
      <c r="G21" s="89">
        <f>'Izvori sredstava_22-27_pomoćno_'!F70+'Izvori sredstava_22-27_pomoćno_'!N70+'Izvori sredstava_22-27_pomoćno_'!V70+'Izvori sredstava_22-27_pomoćno_'!AD70+'Izvori sredstava_22-27_pomoćno_'!AL70+'Izvori sredstava_22-27_pomoćno_'!AT70</f>
        <v>47942.086541014069</v>
      </c>
      <c r="H21" s="89">
        <f>'Izvori sredstava_22-27_pomoćno_'!G70+'Izvori sredstava_22-27_pomoćno_'!O70+'Izvori sredstava_22-27_pomoćno_'!W70+'Izvori sredstava_22-27_pomoćno_'!AE70+'Izvori sredstava_22-27_pomoćno_'!AM70+'Izvori sredstava_22-27_pomoćno_'!AU70</f>
        <v>124104.06158747013</v>
      </c>
      <c r="I21" s="89">
        <f>'Izvori sredstava_22-27_pomoćno_'!H70+'Izvori sredstava_22-27_pomoćno_'!P70+'Izvori sredstava_22-27_pomoćno_'!X70+'Izvori sredstava_22-27_pomoćno_'!AF70+'Izvori sredstava_22-27_pomoćno_'!AN70+'Izvori sredstava_22-27_pomoćno_'!AV70</f>
        <v>124104.06158747013</v>
      </c>
      <c r="J21" s="89">
        <f>'Izvori sredstava_22-27_pomoćno_'!I70+'Izvori sredstava_22-27_pomoćno_'!Q70+'Izvori sredstava_22-27_pomoćno_'!Y70+'Izvori sredstava_22-27_pomoćno_'!AG70+'Izvori sredstava_22-27_pomoćno_'!AO70+'Izvori sredstava_22-27_pomoćno_'!AW70</f>
        <v>0</v>
      </c>
      <c r="K21" s="89">
        <f>'Izvori sredstava_22-27_pomoćno_'!J70+'Izvori sredstava_22-27_pomoćno_'!R70+'Izvori sredstava_22-27_pomoćno_'!Z70+'Izvori sredstava_22-27_pomoćno_'!AH70+'Izvori sredstava_22-27_pomoćno_'!AP70+'Izvori sredstava_22-27_pomoćno_'!AX70</f>
        <v>0</v>
      </c>
      <c r="L21" s="89">
        <f>'Izvori sredstava_22-27_pomoćno_'!K70+'Izvori sredstava_22-27_pomoćno_'!S70+'Izvori sredstava_22-27_pomoćno_'!AA70+'Izvori sredstava_22-27_pomoćno_'!AI70+'Izvori sredstava_22-27_pomoćno_'!AQ70+'Izvori sredstava_22-27_pomoćno_'!AY70</f>
        <v>172046.1481284842</v>
      </c>
      <c r="M21" s="90"/>
      <c r="N21" s="91">
        <f t="shared" si="1"/>
        <v>0.72134170359216132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22.5" customHeight="1">
      <c r="A22" s="90"/>
      <c r="B22" s="90" t="s">
        <v>452</v>
      </c>
      <c r="C22" s="90" t="s">
        <v>50</v>
      </c>
      <c r="D22" s="89">
        <f t="shared" si="0"/>
        <v>285355.97690469871</v>
      </c>
      <c r="E22" s="89">
        <f>'Izvori sredstava_22-27_pomoćno_'!D161+'Izvori sredstava_22-27_pomoćno_'!L161+'Izvori sredstava_22-27_pomoćno_'!T161+'Izvori sredstava_22-27_pomoćno_'!AB161+'Izvori sredstava_22-27_pomoćno_'!AJ161+'Izvori sredstava_22-27_pomoćno_'!AR161</f>
        <v>39819.485001327317</v>
      </c>
      <c r="F22" s="89">
        <f>'Izvori sredstava_22-27_pomoćno_'!E161+'Izvori sredstava_22-27_pomoćno_'!M161+'Izvori sredstava_22-27_pomoćno_'!U161+'Izvori sredstava_22-27_pomoćno_'!AC161+'Izvori sredstava_22-27_pomoćno_'!AK161+'Izvori sredstava_22-27_pomoćno_'!AS161</f>
        <v>2654.6323334218209</v>
      </c>
      <c r="G22" s="89">
        <f>'Izvori sredstava_22-27_pomoćno_'!F161+'Izvori sredstava_22-27_pomoćno_'!N161+'Izvori sredstava_22-27_pomoćno_'!V161+'Izvori sredstava_22-27_pomoćno_'!AD161+'Izvori sredstava_22-27_pomoćno_'!AL161+'Izvori sredstava_22-27_pomoćno_'!AT161</f>
        <v>110150.2428988585</v>
      </c>
      <c r="H22" s="89">
        <f>'Izvori sredstava_22-27_pomoćno_'!G161+'Izvori sredstava_22-27_pomoćno_'!O161+'Izvori sredstava_22-27_pomoćno_'!W161+'Izvori sredstava_22-27_pomoćno_'!AE161+'Izvori sredstava_22-27_pomoćno_'!AM161+'Izvori sredstava_22-27_pomoćno_'!AU161</f>
        <v>132731.61667109106</v>
      </c>
      <c r="I22" s="89">
        <f>'Izvori sredstava_22-27_pomoćno_'!H161+'Izvori sredstava_22-27_pomoćno_'!P161+'Izvori sredstava_22-27_pomoćno_'!X161+'Izvori sredstava_22-27_pomoćno_'!AF161+'Izvori sredstava_22-27_pomoćno_'!AN161+'Izvori sredstava_22-27_pomoćno_'!AV161</f>
        <v>132731.61667109106</v>
      </c>
      <c r="J22" s="89">
        <f>'Izvori sredstava_22-27_pomoćno_'!I161+'Izvori sredstava_22-27_pomoćno_'!Q161+'Izvori sredstava_22-27_pomoćno_'!Y161+'Izvori sredstava_22-27_pomoćno_'!AG161+'Izvori sredstava_22-27_pomoćno_'!AO161+'Izvori sredstava_22-27_pomoćno_'!AW161</f>
        <v>0</v>
      </c>
      <c r="K22" s="89">
        <f>'Izvori sredstava_22-27_pomoćno_'!J161+'Izvori sredstava_22-27_pomoćno_'!R161+'Izvori sredstava_22-27_pomoćno_'!Z161+'Izvori sredstava_22-27_pomoćno_'!AH161+'Izvori sredstava_22-27_pomoćno_'!AP161+'Izvori sredstava_22-27_pomoćno_'!AX161</f>
        <v>0</v>
      </c>
      <c r="L22" s="89">
        <f>'Izvori sredstava_22-27_pomoćno_'!K161+'Izvori sredstava_22-27_pomoćno_'!S161+'Izvori sredstava_22-27_pomoćno_'!AA161+'Izvori sredstava_22-27_pomoćno_'!AI161+'Izvori sredstava_22-27_pomoćno_'!AQ161+'Izvori sredstava_22-27_pomoćno_'!AY161</f>
        <v>285355.97690469871</v>
      </c>
      <c r="M22" s="90"/>
      <c r="N22" s="91">
        <f t="shared" si="1"/>
        <v>0.46514398650714045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22.5" customHeight="1">
      <c r="A23" s="90"/>
      <c r="B23" s="90" t="s">
        <v>458</v>
      </c>
      <c r="C23" s="90" t="s">
        <v>36</v>
      </c>
      <c r="D23" s="89">
        <f t="shared" si="0"/>
        <v>600000</v>
      </c>
      <c r="E23" s="89">
        <f>'Izvori sredstava_22-27_pomoćno_'!D164+'Izvori sredstava_22-27_pomoćno_'!L164+'Izvori sredstava_22-27_pomoćno_'!T164+'Izvori sredstava_22-27_pomoćno_'!AB164+'Izvori sredstava_22-27_pomoćno_'!AJ164+'Izvori sredstava_22-27_pomoćno_'!AR164</f>
        <v>0</v>
      </c>
      <c r="F23" s="89">
        <f>'Izvori sredstava_22-27_pomoćno_'!E164+'Izvori sredstava_22-27_pomoćno_'!M164+'Izvori sredstava_22-27_pomoćno_'!U164+'Izvori sredstava_22-27_pomoćno_'!AC164+'Izvori sredstava_22-27_pomoćno_'!AK164+'Izvori sredstava_22-27_pomoćno_'!AS164</f>
        <v>5143.3501460047783</v>
      </c>
      <c r="G23" s="89">
        <f>'Izvori sredstava_22-27_pomoćno_'!F164+'Izvori sredstava_22-27_pomoćno_'!N164+'Izvori sredstava_22-27_pomoćno_'!V164+'Izvori sredstava_22-27_pomoćno_'!AD164+'Izvori sredstava_22-27_pomoćno_'!AL164+'Izvori sredstava_22-27_pomoćno_'!AT164</f>
        <v>220361.02999734538</v>
      </c>
      <c r="H23" s="89">
        <f>'Izvori sredstava_22-27_pomoćno_'!G164+'Izvori sredstava_22-27_pomoćno_'!O164+'Izvori sredstava_22-27_pomoćno_'!W164+'Izvori sredstava_22-27_pomoćno_'!AE164+'Izvori sredstava_22-27_pomoćno_'!AM164+'Izvori sredstava_22-27_pomoćno_'!AU164</f>
        <v>374495.61985664984</v>
      </c>
      <c r="I23" s="89">
        <f>'Izvori sredstava_22-27_pomoćno_'!H164+'Izvori sredstava_22-27_pomoćno_'!P164+'Izvori sredstava_22-27_pomoćno_'!X164+'Izvori sredstava_22-27_pomoćno_'!AF164+'Izvori sredstava_22-27_pomoćno_'!AN164+'Izvori sredstava_22-27_pomoćno_'!AV164</f>
        <v>374495.61985664984</v>
      </c>
      <c r="J23" s="89">
        <f>'Izvori sredstava_22-27_pomoćno_'!I164+'Izvori sredstava_22-27_pomoćno_'!Q164+'Izvori sredstava_22-27_pomoćno_'!Y164+'Izvori sredstava_22-27_pomoćno_'!AG164+'Izvori sredstava_22-27_pomoćno_'!AO164+'Izvori sredstava_22-27_pomoćno_'!AW164</f>
        <v>0</v>
      </c>
      <c r="K23" s="89">
        <f>'Izvori sredstava_22-27_pomoćno_'!J164+'Izvori sredstava_22-27_pomoćno_'!R164+'Izvori sredstava_22-27_pomoćno_'!Z164+'Izvori sredstava_22-27_pomoćno_'!AH164+'Izvori sredstava_22-27_pomoćno_'!AP164+'Izvori sredstava_22-27_pomoćno_'!AX164</f>
        <v>0</v>
      </c>
      <c r="L23" s="89">
        <f>'Izvori sredstava_22-27_pomoćno_'!K164+'Izvori sredstava_22-27_pomoćno_'!S164+'Izvori sredstava_22-27_pomoćno_'!AA164+'Izvori sredstava_22-27_pomoćno_'!AI164+'Izvori sredstava_22-27_pomoćno_'!AQ164+'Izvori sredstava_22-27_pomoćno_'!AY164</f>
        <v>600000</v>
      </c>
      <c r="M23" s="90"/>
      <c r="N23" s="91">
        <f t="shared" si="1"/>
        <v>0.62415936642774972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22.5" customHeight="1">
      <c r="A24" s="90"/>
      <c r="B24" s="90" t="s">
        <v>460</v>
      </c>
      <c r="C24" s="90" t="s">
        <v>39</v>
      </c>
      <c r="D24" s="89">
        <f t="shared" si="0"/>
        <v>1060000</v>
      </c>
      <c r="E24" s="89">
        <f>'Izvori sredstava_22-27_pomoćno_'!D165+'Izvori sredstava_22-27_pomoćno_'!L165+'Izvori sredstava_22-27_pomoćno_'!T165+'Izvori sredstava_22-27_pomoćno_'!AB165+'Izvori sredstava_22-27_pomoćno_'!AJ165+'Izvori sredstava_22-27_pomoćno_'!AR165</f>
        <v>265000</v>
      </c>
      <c r="F24" s="89">
        <f>'Izvori sredstava_22-27_pomoćno_'!E165+'Izvori sredstava_22-27_pomoćno_'!M165+'Izvori sredstava_22-27_pomoćno_'!U165+'Izvori sredstava_22-27_pomoćno_'!AC165+'Izvori sredstava_22-27_pomoćno_'!AK165+'Izvori sredstava_22-27_pomoćno_'!AS165</f>
        <v>0</v>
      </c>
      <c r="G24" s="89">
        <f>'Izvori sredstava_22-27_pomoćno_'!F165+'Izvori sredstava_22-27_pomoćno_'!N165+'Izvori sredstava_22-27_pomoćno_'!V165+'Izvori sredstava_22-27_pomoćno_'!AD165+'Izvori sredstava_22-27_pomoćno_'!AL165+'Izvori sredstava_22-27_pomoćno_'!AT165</f>
        <v>0</v>
      </c>
      <c r="H24" s="89">
        <f>'Izvori sredstava_22-27_pomoćno_'!G165+'Izvori sredstava_22-27_pomoćno_'!O165+'Izvori sredstava_22-27_pomoćno_'!W165+'Izvori sredstava_22-27_pomoćno_'!AE165+'Izvori sredstava_22-27_pomoćno_'!AM165+'Izvori sredstava_22-27_pomoćno_'!AU165</f>
        <v>795000</v>
      </c>
      <c r="I24" s="89">
        <f>'Izvori sredstava_22-27_pomoćno_'!H165+'Izvori sredstava_22-27_pomoćno_'!P165+'Izvori sredstava_22-27_pomoćno_'!X165+'Izvori sredstava_22-27_pomoćno_'!AF165+'Izvori sredstava_22-27_pomoćno_'!AN165+'Izvori sredstava_22-27_pomoćno_'!AV165</f>
        <v>795000</v>
      </c>
      <c r="J24" s="89">
        <f>'Izvori sredstava_22-27_pomoćno_'!I165+'Izvori sredstava_22-27_pomoćno_'!Q165+'Izvori sredstava_22-27_pomoćno_'!Y165+'Izvori sredstava_22-27_pomoćno_'!AG165+'Izvori sredstava_22-27_pomoćno_'!AO165+'Izvori sredstava_22-27_pomoćno_'!AW165</f>
        <v>0</v>
      </c>
      <c r="K24" s="89">
        <f>'Izvori sredstava_22-27_pomoćno_'!J165+'Izvori sredstava_22-27_pomoćno_'!R165+'Izvori sredstava_22-27_pomoćno_'!Z165+'Izvori sredstava_22-27_pomoćno_'!AH165+'Izvori sredstava_22-27_pomoćno_'!AP165+'Izvori sredstava_22-27_pomoćno_'!AX165</f>
        <v>0</v>
      </c>
      <c r="L24" s="89">
        <f>'Izvori sredstava_22-27_pomoćno_'!K165+'Izvori sredstava_22-27_pomoćno_'!S165+'Izvori sredstava_22-27_pomoćno_'!AA165+'Izvori sredstava_22-27_pomoćno_'!AI165+'Izvori sredstava_22-27_pomoćno_'!AQ165+'Izvori sredstava_22-27_pomoćno_'!AY165</f>
        <v>1060000</v>
      </c>
      <c r="M24" s="90"/>
      <c r="N24" s="91">
        <f t="shared" si="1"/>
        <v>0.75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22.5" customHeight="1">
      <c r="A25" s="90"/>
      <c r="B25" s="90" t="s">
        <v>464</v>
      </c>
      <c r="C25" s="90" t="s">
        <v>45</v>
      </c>
      <c r="D25" s="89">
        <f t="shared" si="0"/>
        <v>902515.10353066097</v>
      </c>
      <c r="E25" s="89">
        <f>'Izvori sredstava_22-27_pomoćno_'!D167+'Izvori sredstava_22-27_pomoćno_'!L167+'Izvori sredstava_22-27_pomoćno_'!T167+'Izvori sredstava_22-27_pomoćno_'!AB167+'Izvori sredstava_22-27_pomoćno_'!AJ167+'Izvori sredstava_22-27_pomoćno_'!AR167</f>
        <v>305282.71834350942</v>
      </c>
      <c r="F25" s="89">
        <f>'Izvori sredstava_22-27_pomoćno_'!E167+'Izvori sredstava_22-27_pomoćno_'!M167+'Izvori sredstava_22-27_pomoćno_'!U167+'Izvori sredstava_22-27_pomoćno_'!AC167+'Izvori sredstava_22-27_pomoćno_'!AK167+'Izvori sredstava_22-27_pomoćno_'!AS167</f>
        <v>0</v>
      </c>
      <c r="G25" s="89">
        <f>'Izvori sredstava_22-27_pomoćno_'!F167+'Izvori sredstava_22-27_pomoćno_'!N167+'Izvori sredstava_22-27_pomoćno_'!V167+'Izvori sredstava_22-27_pomoćno_'!AD167+'Izvori sredstava_22-27_pomoćno_'!AL167+'Izvori sredstava_22-27_pomoćno_'!AT167</f>
        <v>66305.918502787361</v>
      </c>
      <c r="H25" s="89">
        <f>'Izvori sredstava_22-27_pomoćno_'!G167+'Izvori sredstava_22-27_pomoćno_'!O167+'Izvori sredstava_22-27_pomoćno_'!W167+'Izvori sredstava_22-27_pomoćno_'!AE167+'Izvori sredstava_22-27_pomoćno_'!AM167+'Izvori sredstava_22-27_pomoćno_'!AU167</f>
        <v>530926.46668436425</v>
      </c>
      <c r="I25" s="89">
        <f>'Izvori sredstava_22-27_pomoćno_'!H167+'Izvori sredstava_22-27_pomoćno_'!P167+'Izvori sredstava_22-27_pomoćno_'!X167+'Izvori sredstava_22-27_pomoćno_'!AF167+'Izvori sredstava_22-27_pomoćno_'!AN167+'Izvori sredstava_22-27_pomoćno_'!AV167</f>
        <v>530926.46668436425</v>
      </c>
      <c r="J25" s="89">
        <f>'Izvori sredstava_22-27_pomoćno_'!I167+'Izvori sredstava_22-27_pomoćno_'!Q167+'Izvori sredstava_22-27_pomoćno_'!Y167+'Izvori sredstava_22-27_pomoćno_'!AG167+'Izvori sredstava_22-27_pomoćno_'!AO167+'Izvori sredstava_22-27_pomoćno_'!AW167</f>
        <v>0</v>
      </c>
      <c r="K25" s="89">
        <f>'Izvori sredstava_22-27_pomoćno_'!J167+'Izvori sredstava_22-27_pomoćno_'!R167+'Izvori sredstava_22-27_pomoćno_'!Z167+'Izvori sredstava_22-27_pomoćno_'!AH167+'Izvori sredstava_22-27_pomoćno_'!AP167+'Izvori sredstava_22-27_pomoćno_'!AX167</f>
        <v>0</v>
      </c>
      <c r="L25" s="89">
        <f>'Izvori sredstava_22-27_pomoćno_'!K167+'Izvori sredstava_22-27_pomoćno_'!S167+'Izvori sredstava_22-27_pomoćno_'!AA167+'Izvori sredstava_22-27_pomoćno_'!AI167+'Izvori sredstava_22-27_pomoćno_'!AQ167+'Izvori sredstava_22-27_pomoćno_'!AY167</f>
        <v>902515.10353066097</v>
      </c>
      <c r="M25" s="90"/>
      <c r="N25" s="91">
        <f t="shared" si="1"/>
        <v>0.58827432871468521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22.5" customHeight="1">
      <c r="A26" s="90"/>
      <c r="B26" s="90" t="s">
        <v>466</v>
      </c>
      <c r="C26" s="90" t="s">
        <v>164</v>
      </c>
      <c r="D26" s="89">
        <f t="shared" si="0"/>
        <v>19908.433766923281</v>
      </c>
      <c r="E26" s="89">
        <f>'Izvori sredstava_22-27_pomoćno_'!D168+'Izvori sredstava_22-27_pomoćno_'!L168+'Izvori sredstava_22-27_pomoćno_'!T168+'Izvori sredstava_22-27_pomoćno_'!AB168+'Izvori sredstava_22-27_pomoćno_'!AJ168+'Izvori sredstava_22-27_pomoćno_'!AR168</f>
        <v>0</v>
      </c>
      <c r="F26" s="89">
        <f>'Izvori sredstava_22-27_pomoćno_'!E168+'Izvori sredstava_22-27_pomoćno_'!M168+'Izvori sredstava_22-27_pomoćno_'!U168+'Izvori sredstava_22-27_pomoćno_'!AC168+'Izvori sredstava_22-27_pomoćno_'!AK168+'Izvori sredstava_22-27_pomoćno_'!AS168</f>
        <v>0</v>
      </c>
      <c r="G26" s="89">
        <f>'Izvori sredstava_22-27_pomoćno_'!F168+'Izvori sredstava_22-27_pomoćno_'!N168+'Izvori sredstava_22-27_pomoćno_'!V168+'Izvori sredstava_22-27_pomoćno_'!AD168+'Izvori sredstava_22-27_pomoćno_'!AL168+'Izvori sredstava_22-27_pomoćno_'!AT168</f>
        <v>2986.4613750995486</v>
      </c>
      <c r="H26" s="89">
        <f>'Izvori sredstava_22-27_pomoćno_'!G168+'Izvori sredstava_22-27_pomoćno_'!O168+'Izvori sredstava_22-27_pomoćno_'!W168+'Izvori sredstava_22-27_pomoćno_'!AE168+'Izvori sredstava_22-27_pomoćno_'!AM168+'Izvori sredstava_22-27_pomoćno_'!AU168</f>
        <v>16921.972391823732</v>
      </c>
      <c r="I26" s="89">
        <f>'Izvori sredstava_22-27_pomoćno_'!H168+'Izvori sredstava_22-27_pomoćno_'!P168+'Izvori sredstava_22-27_pomoćno_'!X168+'Izvori sredstava_22-27_pomoćno_'!AF168+'Izvori sredstava_22-27_pomoćno_'!AN168+'Izvori sredstava_22-27_pomoćno_'!AV168</f>
        <v>16921.972391823732</v>
      </c>
      <c r="J26" s="89">
        <f>'Izvori sredstava_22-27_pomoćno_'!I168+'Izvori sredstava_22-27_pomoćno_'!Q168+'Izvori sredstava_22-27_pomoćno_'!Y168+'Izvori sredstava_22-27_pomoćno_'!AG168+'Izvori sredstava_22-27_pomoćno_'!AO168+'Izvori sredstava_22-27_pomoćno_'!AW168</f>
        <v>0</v>
      </c>
      <c r="K26" s="89">
        <f>'Izvori sredstava_22-27_pomoćno_'!J168+'Izvori sredstava_22-27_pomoćno_'!R168+'Izvori sredstava_22-27_pomoćno_'!Z168+'Izvori sredstava_22-27_pomoćno_'!AH168+'Izvori sredstava_22-27_pomoćno_'!AP168+'Izvori sredstava_22-27_pomoćno_'!AX168</f>
        <v>0</v>
      </c>
      <c r="L26" s="89">
        <f>'Izvori sredstava_22-27_pomoćno_'!K168+'Izvori sredstava_22-27_pomoćno_'!S168+'Izvori sredstava_22-27_pomoćno_'!AA168+'Izvori sredstava_22-27_pomoćno_'!AI168+'Izvori sredstava_22-27_pomoćno_'!AQ168+'Izvori sredstava_22-27_pomoćno_'!AY168</f>
        <v>19908.433766923281</v>
      </c>
      <c r="M26" s="90"/>
      <c r="N26" s="91">
        <f t="shared" si="1"/>
        <v>0.84999013935182677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22.5" customHeight="1">
      <c r="A27" s="90"/>
      <c r="B27" s="90" t="s">
        <v>468</v>
      </c>
      <c r="C27" s="90" t="s">
        <v>50</v>
      </c>
      <c r="D27" s="89">
        <f t="shared" si="0"/>
        <v>172540</v>
      </c>
      <c r="E27" s="89">
        <f>'Izvori sredstava_22-27_pomoćno_'!D169+'Izvori sredstava_22-27_pomoćno_'!L169+'Izvori sredstava_22-27_pomoćno_'!T169+'Izvori sredstava_22-27_pomoćno_'!AB169+'Izvori sredstava_22-27_pomoćno_'!AJ169+'Izvori sredstava_22-27_pomoćno_'!AR169</f>
        <v>0</v>
      </c>
      <c r="F27" s="89">
        <f>'Izvori sredstava_22-27_pomoćno_'!E169+'Izvori sredstava_22-27_pomoćno_'!M169+'Izvori sredstava_22-27_pomoćno_'!U169+'Izvori sredstava_22-27_pomoćno_'!AC169+'Izvori sredstava_22-27_pomoćno_'!AK169+'Izvori sredstava_22-27_pomoćno_'!AS169</f>
        <v>13273.161667109105</v>
      </c>
      <c r="G27" s="89">
        <f>'Izvori sredstava_22-27_pomoćno_'!F169+'Izvori sredstava_22-27_pomoćno_'!N169+'Izvori sredstava_22-27_pomoćno_'!V169+'Izvori sredstava_22-27_pomoćno_'!AD169+'Izvori sredstava_22-27_pomoćno_'!AL169+'Izvori sredstava_22-27_pomoćno_'!AT169</f>
        <v>66365.808335545531</v>
      </c>
      <c r="H27" s="89">
        <f>'Izvori sredstava_22-27_pomoćno_'!G169+'Izvori sredstava_22-27_pomoćno_'!O169+'Izvori sredstava_22-27_pomoćno_'!W169+'Izvori sredstava_22-27_pomoćno_'!AE169+'Izvori sredstava_22-27_pomoćno_'!AM169+'Izvori sredstava_22-27_pomoćno_'!AU169</f>
        <v>79627.868330236262</v>
      </c>
      <c r="I27" s="89">
        <f>'Izvori sredstava_22-27_pomoćno_'!H169+'Izvori sredstava_22-27_pomoćno_'!P169+'Izvori sredstava_22-27_pomoćno_'!X169+'Izvori sredstava_22-27_pomoćno_'!AF169+'Izvori sredstava_22-27_pomoćno_'!AN169+'Izvori sredstava_22-27_pomoćno_'!AV169</f>
        <v>79627.868330236262</v>
      </c>
      <c r="J27" s="89">
        <f>'Izvori sredstava_22-27_pomoćno_'!I169+'Izvori sredstava_22-27_pomoćno_'!Q169+'Izvori sredstava_22-27_pomoćno_'!Y169+'Izvori sredstava_22-27_pomoćno_'!AG169+'Izvori sredstava_22-27_pomoćno_'!AO169+'Izvori sredstava_22-27_pomoćno_'!AW169</f>
        <v>0</v>
      </c>
      <c r="K27" s="89">
        <f>'Izvori sredstava_22-27_pomoćno_'!J169+'Izvori sredstava_22-27_pomoćno_'!R169+'Izvori sredstava_22-27_pomoćno_'!Z169+'Izvori sredstava_22-27_pomoćno_'!AH169+'Izvori sredstava_22-27_pomoćno_'!AP169+'Izvori sredstava_22-27_pomoćno_'!AX169</f>
        <v>13273.161667109105</v>
      </c>
      <c r="L27" s="89">
        <f>'Izvori sredstava_22-27_pomoćno_'!K169+'Izvori sredstava_22-27_pomoćno_'!S169+'Izvori sredstava_22-27_pomoćno_'!AA169+'Izvori sredstava_22-27_pomoćno_'!AI169+'Izvori sredstava_22-27_pomoćno_'!AQ169+'Izvori sredstava_22-27_pomoćno_'!AY169</f>
        <v>172540</v>
      </c>
      <c r="M27" s="90"/>
      <c r="N27" s="91">
        <f t="shared" si="1"/>
        <v>0.46150381552240793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22.5" customHeight="1">
      <c r="A28" s="90"/>
      <c r="B28" s="90" t="s">
        <v>470</v>
      </c>
      <c r="C28" s="90" t="s">
        <v>171</v>
      </c>
      <c r="D28" s="89">
        <f t="shared" si="0"/>
        <v>1327228.0979559333</v>
      </c>
      <c r="E28" s="89">
        <f>'Izvori sredstava_22-27_pomoćno_'!D170+'Izvori sredstava_22-27_pomoćno_'!L170+'Izvori sredstava_22-27_pomoćno_'!T170+'Izvori sredstava_22-27_pomoćno_'!AB170+'Izvori sredstava_22-27_pomoćno_'!AJ170+'Izvori sredstava_22-27_pomoćno_'!AR170</f>
        <v>0</v>
      </c>
      <c r="F28" s="89">
        <f>'Izvori sredstava_22-27_pomoćno_'!E170+'Izvori sredstava_22-27_pomoćno_'!M170+'Izvori sredstava_22-27_pomoćno_'!U170+'Izvori sredstava_22-27_pomoćno_'!AC170+'Izvori sredstava_22-27_pomoćno_'!AK170+'Izvori sredstava_22-27_pomoćno_'!AS170</f>
        <v>0</v>
      </c>
      <c r="G28" s="89">
        <f>'Izvori sredstava_22-27_pomoćno_'!F170+'Izvori sredstava_22-27_pomoćno_'!N170+'Izvori sredstava_22-27_pomoćno_'!V170+'Izvori sredstava_22-27_pomoćno_'!AD170+'Izvori sredstava_22-27_pomoćno_'!AL170+'Izvori sredstava_22-27_pomoćno_'!AT170</f>
        <v>199097.42500663659</v>
      </c>
      <c r="H28" s="89">
        <f>'Izvori sredstava_22-27_pomoćno_'!G170+'Izvori sredstava_22-27_pomoćno_'!O170+'Izvori sredstava_22-27_pomoćno_'!W170+'Izvori sredstava_22-27_pomoćno_'!AE170+'Izvori sredstava_22-27_pomoćno_'!AM170+'Izvori sredstava_22-27_pomoćno_'!AU170</f>
        <v>1128130.6729492964</v>
      </c>
      <c r="I28" s="89">
        <f>'Izvori sredstava_22-27_pomoćno_'!H170+'Izvori sredstava_22-27_pomoćno_'!P170+'Izvori sredstava_22-27_pomoćno_'!X170+'Izvori sredstava_22-27_pomoćno_'!AF170+'Izvori sredstava_22-27_pomoćno_'!AN170+'Izvori sredstava_22-27_pomoćno_'!AV170</f>
        <v>1128130.6729492964</v>
      </c>
      <c r="J28" s="89">
        <f>'Izvori sredstava_22-27_pomoćno_'!I170+'Izvori sredstava_22-27_pomoćno_'!Q170+'Izvori sredstava_22-27_pomoćno_'!Y170+'Izvori sredstava_22-27_pomoćno_'!AG170+'Izvori sredstava_22-27_pomoćno_'!AO170+'Izvori sredstava_22-27_pomoćno_'!AW170</f>
        <v>0</v>
      </c>
      <c r="K28" s="89">
        <f>'Izvori sredstava_22-27_pomoćno_'!J170+'Izvori sredstava_22-27_pomoćno_'!R170+'Izvori sredstava_22-27_pomoćno_'!Z170+'Izvori sredstava_22-27_pomoćno_'!AH170+'Izvori sredstava_22-27_pomoćno_'!AP170+'Izvori sredstava_22-27_pomoćno_'!AX170</f>
        <v>0</v>
      </c>
      <c r="L28" s="89">
        <f>'Izvori sredstava_22-27_pomoćno_'!K170+'Izvori sredstava_22-27_pomoćno_'!S170+'Izvori sredstava_22-27_pomoćno_'!AA170+'Izvori sredstava_22-27_pomoćno_'!AI170+'Izvori sredstava_22-27_pomoćno_'!AQ170+'Izvori sredstava_22-27_pomoćno_'!AY170</f>
        <v>1327228.0979559333</v>
      </c>
      <c r="M28" s="90"/>
      <c r="N28" s="91">
        <f t="shared" si="1"/>
        <v>0.84999004668958766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22.5" customHeight="1">
      <c r="A29" s="90"/>
      <c r="B29" s="90" t="s">
        <v>472</v>
      </c>
      <c r="C29" s="90" t="s">
        <v>50</v>
      </c>
      <c r="D29" s="89">
        <f t="shared" si="0"/>
        <v>274736.93788160337</v>
      </c>
      <c r="E29" s="89">
        <f>'Izvori sredstava_22-27_pomoćno_'!D171+'Izvori sredstava_22-27_pomoćno_'!L171+'Izvori sredstava_22-27_pomoćno_'!T171+'Izvori sredstava_22-27_pomoćno_'!AB171+'Izvori sredstava_22-27_pomoćno_'!AJ171+'Izvori sredstava_22-27_pomoćno_'!AR171</f>
        <v>53092.64666843642</v>
      </c>
      <c r="F29" s="89">
        <f>'Izvori sredstava_22-27_pomoćno_'!E171+'Izvori sredstava_22-27_pomoćno_'!M171+'Izvori sredstava_22-27_pomoćno_'!U171+'Izvori sredstava_22-27_pomoćno_'!AC171+'Izvori sredstava_22-27_pomoćno_'!AK171+'Izvori sredstava_22-27_pomoćno_'!AS171</f>
        <v>21237.058667374567</v>
      </c>
      <c r="G29" s="89">
        <f>'Izvori sredstava_22-27_pomoćno_'!F171+'Izvori sredstava_22-27_pomoćno_'!N171+'Izvori sredstava_22-27_pomoćno_'!V171+'Izvori sredstava_22-27_pomoćno_'!AD171+'Izvori sredstava_22-27_pomoćno_'!AL171+'Izvori sredstava_22-27_pomoćno_'!AT171</f>
        <v>100858.52004247412</v>
      </c>
      <c r="H29" s="89">
        <f>'Izvori sredstava_22-27_pomoćno_'!G171+'Izvori sredstava_22-27_pomoćno_'!O171+'Izvori sredstava_22-27_pomoćno_'!W171+'Izvori sredstava_22-27_pomoćno_'!AE171+'Izvori sredstava_22-27_pomoćno_'!AM171+'Izvori sredstava_22-27_pomoćno_'!AU171</f>
        <v>99548.712503318297</v>
      </c>
      <c r="I29" s="89">
        <f>'Izvori sredstava_22-27_pomoćno_'!H171+'Izvori sredstava_22-27_pomoćno_'!P171+'Izvori sredstava_22-27_pomoćno_'!X171+'Izvori sredstava_22-27_pomoćno_'!AF171+'Izvori sredstava_22-27_pomoćno_'!AN171+'Izvori sredstava_22-27_pomoćno_'!AV171</f>
        <v>99548.712503318297</v>
      </c>
      <c r="J29" s="89">
        <f>'Izvori sredstava_22-27_pomoćno_'!I171+'Izvori sredstava_22-27_pomoćno_'!Q171+'Izvori sredstava_22-27_pomoćno_'!Y171+'Izvori sredstava_22-27_pomoćno_'!AG171+'Izvori sredstava_22-27_pomoćno_'!AO171+'Izvori sredstava_22-27_pomoćno_'!AW171</f>
        <v>0</v>
      </c>
      <c r="K29" s="89">
        <f>'Izvori sredstava_22-27_pomoćno_'!J171+'Izvori sredstava_22-27_pomoćno_'!R171+'Izvori sredstava_22-27_pomoćno_'!Z171+'Izvori sredstava_22-27_pomoćno_'!AH171+'Izvori sredstava_22-27_pomoćno_'!AP171+'Izvori sredstava_22-27_pomoćno_'!AX171</f>
        <v>0</v>
      </c>
      <c r="L29" s="89">
        <f>'Izvori sredstava_22-27_pomoćno_'!K171+'Izvori sredstava_22-27_pomoćno_'!S171+'Izvori sredstava_22-27_pomoćno_'!AA171+'Izvori sredstava_22-27_pomoćno_'!AI171+'Izvori sredstava_22-27_pomoćno_'!AQ171+'Izvori sredstava_22-27_pomoćno_'!AY171</f>
        <v>274736.93788160337</v>
      </c>
      <c r="M29" s="90"/>
      <c r="N29" s="91">
        <f t="shared" si="1"/>
        <v>0.36234193068796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22.5" customHeight="1">
      <c r="A30" s="90"/>
      <c r="B30" s="90" t="s">
        <v>474</v>
      </c>
      <c r="C30" s="90" t="s">
        <v>475</v>
      </c>
      <c r="D30" s="89">
        <f t="shared" si="0"/>
        <v>1200000</v>
      </c>
      <c r="E30" s="89">
        <f>'Izvori sredstava_22-27_pomoćno_'!D172+'Izvori sredstava_22-27_pomoćno_'!L172+'Izvori sredstava_22-27_pomoćno_'!T172+'Izvori sredstava_22-27_pomoćno_'!AB172+'Izvori sredstava_22-27_pomoćno_'!AJ172+'Izvori sredstava_22-27_pomoćno_'!AR172</f>
        <v>0</v>
      </c>
      <c r="F30" s="89">
        <f>'Izvori sredstava_22-27_pomoćno_'!E172+'Izvori sredstava_22-27_pomoćno_'!M172+'Izvori sredstava_22-27_pomoćno_'!U172+'Izvori sredstava_22-27_pomoćno_'!AC172+'Izvori sredstava_22-27_pomoćno_'!AK172+'Izvori sredstava_22-27_pomoćno_'!AS172</f>
        <v>0</v>
      </c>
      <c r="G30" s="89">
        <f>'Izvori sredstava_22-27_pomoćno_'!F172+'Izvori sredstava_22-27_pomoćno_'!N172+'Izvori sredstava_22-27_pomoćno_'!V172+'Izvori sredstava_22-27_pomoćno_'!AD172+'Izvori sredstava_22-27_pomoćno_'!AL172+'Izvori sredstava_22-27_pomoćno_'!AT172</f>
        <v>180000</v>
      </c>
      <c r="H30" s="89">
        <f>'Izvori sredstava_22-27_pomoćno_'!G172+'Izvori sredstava_22-27_pomoćno_'!O172+'Izvori sredstava_22-27_pomoćno_'!W172+'Izvori sredstava_22-27_pomoćno_'!AE172+'Izvori sredstava_22-27_pomoćno_'!AM172+'Izvori sredstava_22-27_pomoćno_'!AU172</f>
        <v>1020000</v>
      </c>
      <c r="I30" s="89">
        <f>'Izvori sredstava_22-27_pomoćno_'!H172+'Izvori sredstava_22-27_pomoćno_'!P172+'Izvori sredstava_22-27_pomoćno_'!X172+'Izvori sredstava_22-27_pomoćno_'!AF172+'Izvori sredstava_22-27_pomoćno_'!AN172+'Izvori sredstava_22-27_pomoćno_'!AV172</f>
        <v>1020000</v>
      </c>
      <c r="J30" s="89">
        <f>'Izvori sredstava_22-27_pomoćno_'!I172+'Izvori sredstava_22-27_pomoćno_'!Q172+'Izvori sredstava_22-27_pomoćno_'!Y172+'Izvori sredstava_22-27_pomoćno_'!AG172+'Izvori sredstava_22-27_pomoćno_'!AO172+'Izvori sredstava_22-27_pomoćno_'!AW172</f>
        <v>0</v>
      </c>
      <c r="K30" s="89">
        <f>'Izvori sredstava_22-27_pomoćno_'!J172+'Izvori sredstava_22-27_pomoćno_'!R172+'Izvori sredstava_22-27_pomoćno_'!Z172+'Izvori sredstava_22-27_pomoćno_'!AH172+'Izvori sredstava_22-27_pomoćno_'!AP172+'Izvori sredstava_22-27_pomoćno_'!AX172</f>
        <v>0</v>
      </c>
      <c r="L30" s="89">
        <f>'Izvori sredstava_22-27_pomoćno_'!K172+'Izvori sredstava_22-27_pomoćno_'!S172+'Izvori sredstava_22-27_pomoćno_'!AA172+'Izvori sredstava_22-27_pomoćno_'!AI172+'Izvori sredstava_22-27_pomoćno_'!AQ172+'Izvori sredstava_22-27_pomoćno_'!AY172</f>
        <v>1200000</v>
      </c>
      <c r="M30" s="90"/>
      <c r="N30" s="91">
        <f t="shared" si="1"/>
        <v>0.85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22.5" customHeight="1">
      <c r="A31" s="90"/>
      <c r="B31" s="90" t="s">
        <v>477</v>
      </c>
      <c r="C31" s="90" t="s">
        <v>55</v>
      </c>
      <c r="D31" s="89">
        <f t="shared" si="0"/>
        <v>1329000</v>
      </c>
      <c r="E31" s="89">
        <f>'Izvori sredstava_22-27_pomoćno_'!D173+'Izvori sredstava_22-27_pomoćno_'!L173+'Izvori sredstava_22-27_pomoćno_'!T173+'Izvori sredstava_22-27_pomoćno_'!AB173+'Izvori sredstava_22-27_pomoćno_'!AJ173+'Izvori sredstava_22-27_pomoćno_'!AR173</f>
        <v>0</v>
      </c>
      <c r="F31" s="89">
        <f>'Izvori sredstava_22-27_pomoćno_'!E173+'Izvori sredstava_22-27_pomoćno_'!M173+'Izvori sredstava_22-27_pomoćno_'!U173+'Izvori sredstava_22-27_pomoćno_'!AC173+'Izvori sredstava_22-27_pomoćno_'!AK173+'Izvori sredstava_22-27_pomoćno_'!AS173</f>
        <v>0</v>
      </c>
      <c r="G31" s="89">
        <f>'Izvori sredstava_22-27_pomoćno_'!F173+'Izvori sredstava_22-27_pomoćno_'!N173+'Izvori sredstava_22-27_pomoćno_'!V173+'Izvori sredstava_22-27_pomoćno_'!AD173+'Izvori sredstava_22-27_pomoćno_'!AL173+'Izvori sredstava_22-27_pomoćno_'!AT173</f>
        <v>199350</v>
      </c>
      <c r="H31" s="89">
        <f>'Izvori sredstava_22-27_pomoćno_'!G173+'Izvori sredstava_22-27_pomoćno_'!O173+'Izvori sredstava_22-27_pomoćno_'!W173+'Izvori sredstava_22-27_pomoćno_'!AE173+'Izvori sredstava_22-27_pomoćno_'!AM173+'Izvori sredstava_22-27_pomoćno_'!AU173</f>
        <v>1129650</v>
      </c>
      <c r="I31" s="89">
        <f>'Izvori sredstava_22-27_pomoćno_'!H173+'Izvori sredstava_22-27_pomoćno_'!P173+'Izvori sredstava_22-27_pomoćno_'!X173+'Izvori sredstava_22-27_pomoćno_'!AF173+'Izvori sredstava_22-27_pomoćno_'!AN173+'Izvori sredstava_22-27_pomoćno_'!AV173</f>
        <v>1129650</v>
      </c>
      <c r="J31" s="89">
        <f>'Izvori sredstava_22-27_pomoćno_'!I173+'Izvori sredstava_22-27_pomoćno_'!Q173+'Izvori sredstava_22-27_pomoćno_'!Y173+'Izvori sredstava_22-27_pomoćno_'!AG173+'Izvori sredstava_22-27_pomoćno_'!AO173+'Izvori sredstava_22-27_pomoćno_'!AW173</f>
        <v>0</v>
      </c>
      <c r="K31" s="89">
        <f>'Izvori sredstava_22-27_pomoćno_'!J173+'Izvori sredstava_22-27_pomoćno_'!R173+'Izvori sredstava_22-27_pomoćno_'!Z173+'Izvori sredstava_22-27_pomoćno_'!AH173+'Izvori sredstava_22-27_pomoćno_'!AP173+'Izvori sredstava_22-27_pomoćno_'!AX173</f>
        <v>0</v>
      </c>
      <c r="L31" s="89">
        <f>'Izvori sredstava_22-27_pomoćno_'!K173+'Izvori sredstava_22-27_pomoćno_'!S173+'Izvori sredstava_22-27_pomoćno_'!AA173+'Izvori sredstava_22-27_pomoćno_'!AI173+'Izvori sredstava_22-27_pomoćno_'!AQ173+'Izvori sredstava_22-27_pomoćno_'!AY173</f>
        <v>1329000</v>
      </c>
      <c r="M31" s="90"/>
      <c r="N31" s="91">
        <f t="shared" si="1"/>
        <v>0.85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22.5" customHeight="1">
      <c r="A32" s="90"/>
      <c r="B32" s="90" t="s">
        <v>479</v>
      </c>
      <c r="C32" s="90" t="s">
        <v>55</v>
      </c>
      <c r="D32" s="89">
        <f t="shared" si="0"/>
        <v>2343000</v>
      </c>
      <c r="E32" s="89">
        <f>'Izvori sredstava_22-27_pomoćno_'!D174+'Izvori sredstava_22-27_pomoćno_'!L174+'Izvori sredstava_22-27_pomoćno_'!T174+'Izvori sredstava_22-27_pomoćno_'!AB174+'Izvori sredstava_22-27_pomoćno_'!AJ174+'Izvori sredstava_22-27_pomoćno_'!AR174</f>
        <v>0</v>
      </c>
      <c r="F32" s="89">
        <f>'Izvori sredstava_22-27_pomoćno_'!E174+'Izvori sredstava_22-27_pomoćno_'!M174+'Izvori sredstava_22-27_pomoćno_'!U174+'Izvori sredstava_22-27_pomoćno_'!AC174+'Izvori sredstava_22-27_pomoćno_'!AK174+'Izvori sredstava_22-27_pomoćno_'!AS174</f>
        <v>0</v>
      </c>
      <c r="G32" s="89">
        <f>'Izvori sredstava_22-27_pomoćno_'!F174+'Izvori sredstava_22-27_pomoćno_'!N174+'Izvori sredstava_22-27_pomoćno_'!V174+'Izvori sredstava_22-27_pomoćno_'!AD174+'Izvori sredstava_22-27_pomoćno_'!AL174+'Izvori sredstava_22-27_pomoćno_'!AT174</f>
        <v>351450</v>
      </c>
      <c r="H32" s="89">
        <f>'Izvori sredstava_22-27_pomoćno_'!G174+'Izvori sredstava_22-27_pomoćno_'!O174+'Izvori sredstava_22-27_pomoćno_'!W174+'Izvori sredstava_22-27_pomoćno_'!AE174+'Izvori sredstava_22-27_pomoćno_'!AM174+'Izvori sredstava_22-27_pomoćno_'!AU174</f>
        <v>1991550</v>
      </c>
      <c r="I32" s="89">
        <f>'Izvori sredstava_22-27_pomoćno_'!H174+'Izvori sredstava_22-27_pomoćno_'!P174+'Izvori sredstava_22-27_pomoćno_'!X174+'Izvori sredstava_22-27_pomoćno_'!AF174+'Izvori sredstava_22-27_pomoćno_'!AN174+'Izvori sredstava_22-27_pomoćno_'!AV174</f>
        <v>1991550</v>
      </c>
      <c r="J32" s="89">
        <f>'Izvori sredstava_22-27_pomoćno_'!I174+'Izvori sredstava_22-27_pomoćno_'!Q174+'Izvori sredstava_22-27_pomoćno_'!Y174+'Izvori sredstava_22-27_pomoćno_'!AG174+'Izvori sredstava_22-27_pomoćno_'!AO174+'Izvori sredstava_22-27_pomoćno_'!AW174</f>
        <v>0</v>
      </c>
      <c r="K32" s="89">
        <f>'Izvori sredstava_22-27_pomoćno_'!J174+'Izvori sredstava_22-27_pomoćno_'!R174+'Izvori sredstava_22-27_pomoćno_'!Z174+'Izvori sredstava_22-27_pomoćno_'!AH174+'Izvori sredstava_22-27_pomoćno_'!AP174+'Izvori sredstava_22-27_pomoćno_'!AX174</f>
        <v>0</v>
      </c>
      <c r="L32" s="89">
        <f>'Izvori sredstava_22-27_pomoćno_'!K174+'Izvori sredstava_22-27_pomoćno_'!S174+'Izvori sredstava_22-27_pomoćno_'!AA174+'Izvori sredstava_22-27_pomoćno_'!AI174+'Izvori sredstava_22-27_pomoćno_'!AQ174+'Izvori sredstava_22-27_pomoćno_'!AY174</f>
        <v>2343000</v>
      </c>
      <c r="M32" s="90"/>
      <c r="N32" s="91">
        <f t="shared" si="1"/>
        <v>0.85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22.5" customHeight="1">
      <c r="A33" s="90"/>
      <c r="B33" s="90" t="s">
        <v>489</v>
      </c>
      <c r="C33" s="90" t="s">
        <v>50</v>
      </c>
      <c r="D33" s="89">
        <f t="shared" si="0"/>
        <v>968876.51181311393</v>
      </c>
      <c r="E33" s="89">
        <f>'Izvori sredstava_22-27_pomoćno_'!D178+'Izvori sredstava_22-27_pomoćno_'!L178+'Izvori sredstava_22-27_pomoćno_'!T178+'Izvori sredstava_22-27_pomoćno_'!AB178+'Izvori sredstava_22-27_pomoćno_'!AJ178+'Izvori sredstava_22-27_pomoćno_'!AR178</f>
        <v>0</v>
      </c>
      <c r="F33" s="89">
        <f>'Izvori sredstava_22-27_pomoćno_'!E178+'Izvori sredstava_22-27_pomoćno_'!M178+'Izvori sredstava_22-27_pomoćno_'!U178+'Izvori sredstava_22-27_pomoćno_'!AC178+'Izvori sredstava_22-27_pomoćno_'!AK178+'Izvori sredstava_22-27_pomoćno_'!AS178</f>
        <v>5309.2646668436419</v>
      </c>
      <c r="G33" s="89">
        <f>'Izvori sredstava_22-27_pomoćno_'!F178+'Izvori sredstava_22-27_pomoćno_'!N178+'Izvori sredstava_22-27_pomoćno_'!V178+'Izvori sredstava_22-27_pomoćno_'!AD178+'Izvori sredstava_22-27_pomoćno_'!AL178+'Izvori sredstava_22-27_pomoćno_'!AT178</f>
        <v>100876.02867002919</v>
      </c>
      <c r="H33" s="89">
        <f>'Izvori sredstava_22-27_pomoćno_'!G178+'Izvori sredstava_22-27_pomoćno_'!O178+'Izvori sredstava_22-27_pomoćno_'!W178+'Izvori sredstava_22-27_pomoćno_'!AE178+'Izvori sredstava_22-27_pomoćno_'!AM178+'Izvori sredstava_22-27_pomoćno_'!AU178</f>
        <v>796325.41014069552</v>
      </c>
      <c r="I33" s="89">
        <f>'Izvori sredstava_22-27_pomoćno_'!H178+'Izvori sredstava_22-27_pomoćno_'!P178+'Izvori sredstava_22-27_pomoćno_'!X178+'Izvori sredstava_22-27_pomoćno_'!AF178+'Izvori sredstava_22-27_pomoćno_'!AN178+'Izvori sredstava_22-27_pomoćno_'!AV178</f>
        <v>796325.41014069552</v>
      </c>
      <c r="J33" s="89">
        <f>'Izvori sredstava_22-27_pomoćno_'!I178+'Izvori sredstava_22-27_pomoćno_'!Q178+'Izvori sredstava_22-27_pomoćno_'!Y178+'Izvori sredstava_22-27_pomoćno_'!AG178+'Izvori sredstava_22-27_pomoćno_'!AO178+'Izvori sredstava_22-27_pomoćno_'!AW178</f>
        <v>0</v>
      </c>
      <c r="K33" s="89">
        <f>'Izvori sredstava_22-27_pomoćno_'!J178+'Izvori sredstava_22-27_pomoćno_'!R178+'Izvori sredstava_22-27_pomoćno_'!Z178+'Izvori sredstava_22-27_pomoćno_'!AH178+'Izvori sredstava_22-27_pomoćno_'!AP178+'Izvori sredstava_22-27_pomoćno_'!AX178</f>
        <v>66365.808335545531</v>
      </c>
      <c r="L33" s="89">
        <f>'Izvori sredstava_22-27_pomoćno_'!K178+'Izvori sredstava_22-27_pomoćno_'!S178+'Izvori sredstava_22-27_pomoćno_'!AA178+'Izvori sredstava_22-27_pomoćno_'!AI178+'Izvori sredstava_22-27_pomoćno_'!AQ178+'Izvori sredstava_22-27_pomoćno_'!AY178</f>
        <v>968876.51181311393</v>
      </c>
      <c r="M33" s="90"/>
      <c r="N33" s="91">
        <f t="shared" si="1"/>
        <v>0.82190599155973587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22.5" customHeight="1">
      <c r="A34" s="90"/>
      <c r="B34" s="90" t="s">
        <v>493</v>
      </c>
      <c r="C34" s="90" t="s">
        <v>55</v>
      </c>
      <c r="D34" s="89">
        <f t="shared" si="0"/>
        <v>3318000</v>
      </c>
      <c r="E34" s="89">
        <f>'Izvori sredstava_22-27_pomoćno_'!D180+'Izvori sredstava_22-27_pomoćno_'!L180+'Izvori sredstava_22-27_pomoćno_'!T180+'Izvori sredstava_22-27_pomoćno_'!AB180+'Izvori sredstava_22-27_pomoćno_'!AJ180+'Izvori sredstava_22-27_pomoćno_'!AR180</f>
        <v>0</v>
      </c>
      <c r="F34" s="89">
        <f>'Izvori sredstava_22-27_pomoćno_'!E180+'Izvori sredstava_22-27_pomoćno_'!M180+'Izvori sredstava_22-27_pomoćno_'!U180+'Izvori sredstava_22-27_pomoćno_'!AC180+'Izvori sredstava_22-27_pomoćno_'!AK180+'Izvori sredstava_22-27_pomoćno_'!AS180</f>
        <v>0</v>
      </c>
      <c r="G34" s="89">
        <f>'Izvori sredstava_22-27_pomoćno_'!F180+'Izvori sredstava_22-27_pomoćno_'!N180+'Izvori sredstava_22-27_pomoćno_'!V180+'Izvori sredstava_22-27_pomoćno_'!AD180+'Izvori sredstava_22-27_pomoćno_'!AL180+'Izvori sredstava_22-27_pomoćno_'!AT180</f>
        <v>497700</v>
      </c>
      <c r="H34" s="89">
        <f>'Izvori sredstava_22-27_pomoćno_'!G180+'Izvori sredstava_22-27_pomoćno_'!O180+'Izvori sredstava_22-27_pomoćno_'!W180+'Izvori sredstava_22-27_pomoćno_'!AE180+'Izvori sredstava_22-27_pomoćno_'!AM180+'Izvori sredstava_22-27_pomoćno_'!AU180</f>
        <v>2820300</v>
      </c>
      <c r="I34" s="89">
        <f>'Izvori sredstava_22-27_pomoćno_'!H180+'Izvori sredstava_22-27_pomoćno_'!P180+'Izvori sredstava_22-27_pomoćno_'!X180+'Izvori sredstava_22-27_pomoćno_'!AF180+'Izvori sredstava_22-27_pomoćno_'!AN180+'Izvori sredstava_22-27_pomoćno_'!AV180</f>
        <v>2820300</v>
      </c>
      <c r="J34" s="89">
        <f>'Izvori sredstava_22-27_pomoćno_'!I180+'Izvori sredstava_22-27_pomoćno_'!Q180+'Izvori sredstava_22-27_pomoćno_'!Y180+'Izvori sredstava_22-27_pomoćno_'!AG180+'Izvori sredstava_22-27_pomoćno_'!AO180+'Izvori sredstava_22-27_pomoćno_'!AW180</f>
        <v>0</v>
      </c>
      <c r="K34" s="89">
        <f>'Izvori sredstava_22-27_pomoćno_'!J180+'Izvori sredstava_22-27_pomoćno_'!R180+'Izvori sredstava_22-27_pomoćno_'!Z180+'Izvori sredstava_22-27_pomoćno_'!AH180+'Izvori sredstava_22-27_pomoćno_'!AP180+'Izvori sredstava_22-27_pomoćno_'!AX180</f>
        <v>0</v>
      </c>
      <c r="L34" s="89">
        <f>'Izvori sredstava_22-27_pomoćno_'!K180+'Izvori sredstava_22-27_pomoćno_'!S180+'Izvori sredstava_22-27_pomoćno_'!AA180+'Izvori sredstava_22-27_pomoćno_'!AI180+'Izvori sredstava_22-27_pomoćno_'!AQ180+'Izvori sredstava_22-27_pomoćno_'!AY180</f>
        <v>3318000</v>
      </c>
      <c r="M34" s="90"/>
      <c r="N34" s="91">
        <f t="shared" si="1"/>
        <v>0.85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22.5" customHeight="1">
      <c r="A35" s="90"/>
      <c r="B35" s="90" t="s">
        <v>495</v>
      </c>
      <c r="C35" s="90" t="s">
        <v>246</v>
      </c>
      <c r="D35" s="89">
        <f t="shared" si="0"/>
        <v>330000.00265463232</v>
      </c>
      <c r="E35" s="89">
        <f>'Izvori sredstava_22-27_pomoćno_'!D181+'Izvori sredstava_22-27_pomoćno_'!L181+'Izvori sredstava_22-27_pomoćno_'!T181+'Izvori sredstava_22-27_pomoćno_'!AB181+'Izvori sredstava_22-27_pomoćno_'!AJ181+'Izvori sredstava_22-27_pomoćno_'!AR181</f>
        <v>0</v>
      </c>
      <c r="F35" s="89">
        <f>'Izvori sredstava_22-27_pomoćno_'!E181+'Izvori sredstava_22-27_pomoćno_'!M181+'Izvori sredstava_22-27_pomoćno_'!U181+'Izvori sredstava_22-27_pomoćno_'!AC181+'Izvori sredstava_22-27_pomoćno_'!AK181+'Izvori sredstava_22-27_pomoćno_'!AS181</f>
        <v>0</v>
      </c>
      <c r="G35" s="89">
        <f>'Izvori sredstava_22-27_pomoćno_'!F181+'Izvori sredstava_22-27_pomoćno_'!N181+'Izvori sredstava_22-27_pomoćno_'!V181+'Izvori sredstava_22-27_pomoćno_'!AD181+'Izvori sredstava_22-27_pomoćno_'!AL181+'Izvori sredstava_22-27_pomoćno_'!AT181</f>
        <v>49774.356251659148</v>
      </c>
      <c r="H35" s="89">
        <f>'Izvori sredstava_22-27_pomoćno_'!G181+'Izvori sredstava_22-27_pomoćno_'!O181+'Izvori sredstava_22-27_pomoćno_'!W181+'Izvori sredstava_22-27_pomoćno_'!AE181+'Izvori sredstava_22-27_pomoćno_'!AM181+'Izvori sredstava_22-27_pomoćno_'!AU181</f>
        <v>280225.64640297322</v>
      </c>
      <c r="I35" s="89">
        <f>'Izvori sredstava_22-27_pomoćno_'!H181+'Izvori sredstava_22-27_pomoćno_'!P181+'Izvori sredstava_22-27_pomoćno_'!X181+'Izvori sredstava_22-27_pomoćno_'!AF181+'Izvori sredstava_22-27_pomoćno_'!AN181+'Izvori sredstava_22-27_pomoćno_'!AV181</f>
        <v>280225.64640297322</v>
      </c>
      <c r="J35" s="89">
        <f>'Izvori sredstava_22-27_pomoćno_'!I181+'Izvori sredstava_22-27_pomoćno_'!Q181+'Izvori sredstava_22-27_pomoćno_'!Y181+'Izvori sredstava_22-27_pomoćno_'!AG181+'Izvori sredstava_22-27_pomoćno_'!AO181+'Izvori sredstava_22-27_pomoćno_'!AW181</f>
        <v>0</v>
      </c>
      <c r="K35" s="89">
        <f>'Izvori sredstava_22-27_pomoćno_'!J181+'Izvori sredstava_22-27_pomoćno_'!R181+'Izvori sredstava_22-27_pomoćno_'!Z181+'Izvori sredstava_22-27_pomoćno_'!AH181+'Izvori sredstava_22-27_pomoćno_'!AP181+'Izvori sredstava_22-27_pomoćno_'!AX181</f>
        <v>0</v>
      </c>
      <c r="L35" s="89">
        <f>'Izvori sredstava_22-27_pomoćno_'!K181+'Izvori sredstava_22-27_pomoćno_'!S181+'Izvori sredstava_22-27_pomoćno_'!AA181+'Izvori sredstava_22-27_pomoćno_'!AI181+'Izvori sredstava_22-27_pomoćno_'!AQ181+'Izvori sredstava_22-27_pomoćno_'!AY181</f>
        <v>330000.00265463232</v>
      </c>
      <c r="M35" s="90"/>
      <c r="N35" s="91">
        <f t="shared" si="1"/>
        <v>0.84916861863255377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ht="27" customHeight="1">
      <c r="A36" s="92"/>
      <c r="B36" s="92" t="s">
        <v>562</v>
      </c>
      <c r="C36" s="93" t="s">
        <v>18</v>
      </c>
      <c r="D36" s="93">
        <f t="shared" ref="D36:L36" si="2">SUM(D6:D35)</f>
        <v>22207819.094770372</v>
      </c>
      <c r="E36" s="93">
        <f t="shared" si="2"/>
        <v>1142355.9861959119</v>
      </c>
      <c r="F36" s="93">
        <f t="shared" si="2"/>
        <v>283443.10459251393</v>
      </c>
      <c r="G36" s="93">
        <f t="shared" si="2"/>
        <v>3975956.3233342175</v>
      </c>
      <c r="H36" s="93">
        <f t="shared" si="2"/>
        <v>16726424.710645074</v>
      </c>
      <c r="I36" s="93">
        <f t="shared" si="2"/>
        <v>16726424.710645074</v>
      </c>
      <c r="J36" s="93">
        <f t="shared" si="2"/>
        <v>0</v>
      </c>
      <c r="K36" s="93">
        <f t="shared" si="2"/>
        <v>79638.970002654634</v>
      </c>
      <c r="L36" s="93">
        <f t="shared" si="2"/>
        <v>22207819.094770372</v>
      </c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</row>
    <row r="37" spans="1:27" ht="12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2.75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22.5" customHeight="1">
      <c r="A39" s="88"/>
      <c r="B39" s="161" t="s">
        <v>618</v>
      </c>
      <c r="C39" s="156"/>
      <c r="D39" s="156"/>
      <c r="E39" s="89"/>
      <c r="F39" s="89"/>
      <c r="G39" s="89"/>
      <c r="H39" s="89"/>
      <c r="I39" s="89"/>
      <c r="J39" s="89"/>
      <c r="K39" s="89"/>
      <c r="L39" s="89"/>
      <c r="M39" s="90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22.5" customHeight="1">
      <c r="A40" s="95"/>
      <c r="B40" s="95"/>
      <c r="C40" s="92" t="s">
        <v>619</v>
      </c>
      <c r="D40" s="92" t="s">
        <v>620</v>
      </c>
      <c r="E40" s="89"/>
      <c r="F40" s="89"/>
      <c r="G40" s="89"/>
      <c r="H40" s="89"/>
      <c r="I40" s="89"/>
      <c r="J40" s="89"/>
      <c r="K40" s="89"/>
      <c r="L40" s="89"/>
      <c r="M40" s="90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ht="22.5" customHeight="1">
      <c r="A41" s="92"/>
      <c r="B41" s="92" t="s">
        <v>621</v>
      </c>
      <c r="C41" s="96">
        <f>'T-3_Strateški projekti_EUR'!F8</f>
        <v>16614471.01</v>
      </c>
      <c r="D41" s="96">
        <f>'T-3_Strateški projekti_EUR'!T8</f>
        <v>14122300.359999999</v>
      </c>
      <c r="E41" s="89"/>
      <c r="F41" s="89"/>
      <c r="G41" s="89"/>
      <c r="H41" s="89"/>
      <c r="I41" s="89"/>
      <c r="J41" s="89"/>
      <c r="K41" s="89"/>
      <c r="L41" s="89"/>
      <c r="M41" s="90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22.5" customHeight="1">
      <c r="A42" s="92"/>
      <c r="B42" s="92" t="s">
        <v>622</v>
      </c>
      <c r="C42" s="96">
        <f>D36</f>
        <v>22207819.094770372</v>
      </c>
      <c r="D42" s="96">
        <f>I36</f>
        <v>16726424.710645074</v>
      </c>
      <c r="E42" s="89"/>
      <c r="F42" s="89"/>
      <c r="G42" s="89"/>
      <c r="H42" s="89"/>
      <c r="I42" s="89"/>
      <c r="J42" s="89"/>
      <c r="K42" s="89"/>
      <c r="L42" s="89"/>
      <c r="M42" s="90"/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ht="22.5" customHeight="1">
      <c r="A43" s="95"/>
      <c r="B43" s="95" t="s">
        <v>623</v>
      </c>
      <c r="C43" s="96">
        <f>SUM(D6:D21)</f>
        <v>8076658.0302628083</v>
      </c>
      <c r="D43" s="96">
        <f>SUM(I6:I21)</f>
        <v>5530990.7247146275</v>
      </c>
      <c r="E43" s="89"/>
      <c r="F43" s="89"/>
      <c r="G43" s="89"/>
      <c r="H43" s="89"/>
      <c r="I43" s="89"/>
      <c r="J43" s="89"/>
      <c r="K43" s="89"/>
      <c r="L43" s="89"/>
      <c r="M43" s="90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ht="22.5" customHeight="1">
      <c r="A44" s="95"/>
      <c r="B44" s="95" t="s">
        <v>624</v>
      </c>
      <c r="C44" s="96">
        <f>SUM(D22:D35)</f>
        <v>14131161.064507566</v>
      </c>
      <c r="D44" s="96">
        <f>SUM(I22:I35)</f>
        <v>11195433.985930448</v>
      </c>
      <c r="E44" s="89"/>
      <c r="F44" s="89"/>
      <c r="G44" s="89"/>
      <c r="H44" s="89"/>
      <c r="I44" s="89"/>
      <c r="J44" s="89"/>
      <c r="K44" s="89"/>
      <c r="L44" s="89"/>
      <c r="M44" s="90"/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ht="12.75">
      <c r="A45" s="88"/>
      <c r="B45" s="161"/>
      <c r="C45" s="156"/>
      <c r="D45" s="156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ht="22.5" customHeight="1">
      <c r="A46" s="92"/>
      <c r="B46" s="92" t="s">
        <v>625</v>
      </c>
      <c r="C46" s="96">
        <v>18000000</v>
      </c>
      <c r="D46" s="96"/>
      <c r="E46" s="89"/>
      <c r="F46" s="89"/>
      <c r="G46" s="89"/>
      <c r="H46" s="89"/>
      <c r="I46" s="89"/>
      <c r="J46" s="89"/>
      <c r="K46" s="89"/>
      <c r="L46" s="89"/>
      <c r="M46" s="90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22.5" customHeight="1">
      <c r="A47" s="92"/>
      <c r="B47" s="92" t="s">
        <v>626</v>
      </c>
      <c r="C47" s="96">
        <f>C46-D41</f>
        <v>3877699.6400000006</v>
      </c>
      <c r="D47" s="96"/>
      <c r="E47" s="89"/>
      <c r="F47" s="89"/>
      <c r="G47" s="89"/>
      <c r="H47" s="89"/>
      <c r="I47" s="89"/>
      <c r="J47" s="89"/>
      <c r="K47" s="89"/>
      <c r="L47" s="89"/>
      <c r="M47" s="90"/>
      <c r="N47" s="9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ht="12.75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ht="12.7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ht="12.7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27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</row>
    <row r="52" spans="1:27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</row>
    <row r="53" spans="1:27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</row>
    <row r="54" spans="1:27" ht="12.7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27" ht="12.75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</row>
    <row r="56" spans="1:27" ht="12.7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</row>
    <row r="57" spans="1:27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  <row r="58" spans="1:27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</row>
    <row r="59" spans="1:27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</row>
    <row r="60" spans="1:27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</row>
    <row r="61" spans="1:27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</row>
    <row r="62" spans="1:27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</row>
    <row r="63" spans="1:27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</row>
    <row r="64" spans="1:27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</row>
    <row r="65" spans="1:27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</row>
    <row r="66" spans="1:27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</row>
    <row r="67" spans="1:27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</row>
    <row r="68" spans="1:27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1:27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  <row r="70" spans="1:27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</row>
    <row r="71" spans="1:27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</row>
    <row r="72" spans="1:27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</row>
    <row r="73" spans="1:27" ht="12.7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</row>
    <row r="74" spans="1:27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</row>
    <row r="75" spans="1:27" ht="12.7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</row>
    <row r="76" spans="1:27" ht="12.7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</row>
    <row r="77" spans="1:27" ht="12.7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</row>
    <row r="78" spans="1:27" ht="12.75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</row>
    <row r="79" spans="1:27" ht="12.75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</row>
    <row r="80" spans="1:27" ht="12.75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</row>
    <row r="81" spans="1:27" ht="12.7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</row>
    <row r="82" spans="1:27" ht="12.7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</row>
    <row r="83" spans="1:27" ht="12.75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</row>
    <row r="84" spans="1:27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</row>
    <row r="85" spans="1:27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</row>
    <row r="86" spans="1:27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</row>
    <row r="87" spans="1:27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</row>
    <row r="88" spans="1:27" ht="12.75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</row>
    <row r="89" spans="1:27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</row>
    <row r="90" spans="1:27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</row>
    <row r="91" spans="1:27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</row>
    <row r="92" spans="1:27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</row>
    <row r="93" spans="1:27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</row>
    <row r="94" spans="1:27" ht="12.75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</row>
    <row r="95" spans="1:27" ht="12.75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</row>
    <row r="96" spans="1:27" ht="12.75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</row>
    <row r="97" spans="1:27" ht="12.7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</row>
    <row r="98" spans="1:27" ht="12.7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</row>
    <row r="99" spans="1:27" ht="12.7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</row>
    <row r="100" spans="1:27" ht="12.7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</row>
    <row r="101" spans="1:27" ht="12.7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</row>
    <row r="102" spans="1:27" ht="12.7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</row>
    <row r="103" spans="1:27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1:27" ht="12.7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1:27" ht="12.7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</row>
    <row r="106" spans="1:27" ht="12.7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</row>
    <row r="107" spans="1:27" ht="12.7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</row>
    <row r="108" spans="1:27" ht="12.7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</row>
    <row r="109" spans="1:27" ht="12.7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</row>
    <row r="110" spans="1:27" ht="12.7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</row>
    <row r="111" spans="1:27" ht="12.7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</row>
    <row r="112" spans="1:27" ht="12.7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</row>
    <row r="113" spans="1:27" ht="12.7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</row>
    <row r="114" spans="1:27" ht="12.7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</row>
    <row r="115" spans="1:27" ht="12.7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</row>
    <row r="116" spans="1:27" ht="12.7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</row>
    <row r="117" spans="1:27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</row>
    <row r="118" spans="1:27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</row>
    <row r="119" spans="1:27" ht="12.7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</row>
    <row r="120" spans="1:27" ht="12.7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</row>
    <row r="121" spans="1:27" ht="12.7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</row>
    <row r="122" spans="1:27" ht="12.7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</row>
    <row r="123" spans="1:27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</row>
    <row r="124" spans="1:27" ht="12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</row>
    <row r="125" spans="1:27" ht="12.7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</row>
    <row r="126" spans="1:27" ht="12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</row>
    <row r="127" spans="1:27" ht="12.7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</row>
    <row r="128" spans="1:27" ht="12.7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</row>
    <row r="129" spans="1:27" ht="12.7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</row>
    <row r="130" spans="1:27" ht="12.7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</row>
    <row r="131" spans="1:27" ht="12.7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</row>
    <row r="132" spans="1:27" ht="12.7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</row>
    <row r="133" spans="1:27" ht="12.7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</row>
    <row r="134" spans="1:27" ht="12.7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</row>
    <row r="135" spans="1:27" ht="12.7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</row>
    <row r="136" spans="1:27" ht="12.7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</row>
    <row r="137" spans="1:27" ht="12.7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</row>
    <row r="138" spans="1:27" ht="12.7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</row>
    <row r="139" spans="1:27" ht="12.7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</row>
    <row r="140" spans="1:27" ht="12.7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</row>
    <row r="141" spans="1:27" ht="12.7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</row>
    <row r="142" spans="1:27" ht="12.7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</row>
    <row r="143" spans="1:27" ht="12.7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</row>
    <row r="144" spans="1:27" ht="12.7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</row>
    <row r="145" spans="1:27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</row>
    <row r="146" spans="1:27" ht="12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</row>
    <row r="147" spans="1:27" ht="12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</row>
    <row r="148" spans="1:27" ht="12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</row>
    <row r="149" spans="1:27" ht="12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</row>
    <row r="150" spans="1:27" ht="12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</row>
    <row r="151" spans="1:27" ht="12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</row>
    <row r="152" spans="1:27" ht="12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</row>
    <row r="153" spans="1:27" ht="12.75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</row>
    <row r="154" spans="1:27" ht="12.7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</row>
    <row r="155" spans="1:27" ht="12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</row>
    <row r="156" spans="1:27" ht="12.75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</row>
    <row r="157" spans="1:27" ht="12.75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</row>
    <row r="158" spans="1:27" ht="12.75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</row>
    <row r="159" spans="1:27" ht="12.75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</row>
    <row r="160" spans="1:27" ht="12.75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</row>
    <row r="161" spans="1:27" ht="12.75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</row>
    <row r="162" spans="1:27" ht="12.75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</row>
    <row r="163" spans="1:27" ht="12.75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</row>
    <row r="164" spans="1:27" ht="12.75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</row>
    <row r="165" spans="1:27" ht="12.7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</row>
    <row r="166" spans="1:27" ht="12.7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</row>
    <row r="167" spans="1:27" ht="12.7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</row>
    <row r="168" spans="1:27" ht="12.7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</row>
    <row r="169" spans="1:27" ht="12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</row>
    <row r="170" spans="1:27" ht="12.7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</row>
    <row r="171" spans="1:27" ht="12.75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</row>
    <row r="172" spans="1:27" ht="12.75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</row>
    <row r="173" spans="1:27" ht="12.75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</row>
    <row r="174" spans="1:27" ht="12.75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</row>
    <row r="175" spans="1:27" ht="12.75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</row>
    <row r="176" spans="1:27" ht="12.75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</row>
    <row r="177" spans="1:27" ht="12.75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</row>
    <row r="178" spans="1:27" ht="12.75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</row>
    <row r="179" spans="1:27" ht="12.75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</row>
    <row r="180" spans="1:27" ht="12.75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</row>
    <row r="181" spans="1:27" ht="12.75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</row>
    <row r="182" spans="1:27" ht="12.75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</row>
    <row r="183" spans="1:27" ht="12.75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</row>
    <row r="184" spans="1:27" ht="12.75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</row>
    <row r="185" spans="1:27" ht="12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</row>
    <row r="186" spans="1:27" ht="12.75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</row>
    <row r="187" spans="1:27" ht="12.75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</row>
    <row r="188" spans="1:27" ht="12.75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</row>
    <row r="189" spans="1:27" ht="12.75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</row>
    <row r="190" spans="1:27" ht="12.75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</row>
    <row r="191" spans="1:27" ht="12.75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</row>
    <row r="192" spans="1:27" ht="12.75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</row>
    <row r="193" spans="1:27" ht="12.75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</row>
    <row r="194" spans="1:27" ht="12.75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</row>
    <row r="195" spans="1:27" ht="12.75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</row>
    <row r="196" spans="1:27" ht="12.7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</row>
    <row r="197" spans="1:27" ht="12.75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</row>
    <row r="198" spans="1:27" ht="12.75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</row>
    <row r="199" spans="1:27" ht="12.75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</row>
    <row r="200" spans="1:27" ht="12.75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</row>
    <row r="201" spans="1:27" ht="12.75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</row>
    <row r="202" spans="1:27" ht="12.75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</row>
    <row r="203" spans="1:27" ht="12.75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</row>
    <row r="204" spans="1:27" ht="12.75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</row>
    <row r="205" spans="1:27" ht="12.75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</row>
    <row r="206" spans="1:27" ht="12.75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</row>
    <row r="207" spans="1:27" ht="12.75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</row>
    <row r="208" spans="1:27" ht="12.75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</row>
    <row r="209" spans="1:27" ht="12.7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</row>
    <row r="210" spans="1:27" ht="12.75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</row>
    <row r="211" spans="1:27" ht="12.75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</row>
    <row r="212" spans="1:27" ht="12.7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</row>
    <row r="213" spans="1:27" ht="12.75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</row>
    <row r="214" spans="1:27" ht="12.75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</row>
    <row r="215" spans="1:27" ht="12.75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</row>
    <row r="216" spans="1:27" ht="12.75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</row>
    <row r="217" spans="1:27" ht="12.75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</row>
    <row r="218" spans="1:27" ht="12.75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</row>
    <row r="219" spans="1:27" ht="12.7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</row>
    <row r="220" spans="1:27" ht="12.75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</row>
    <row r="221" spans="1:27" ht="12.75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</row>
    <row r="222" spans="1:27" ht="12.75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</row>
    <row r="223" spans="1:27" ht="12.75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</row>
    <row r="224" spans="1:27" ht="12.75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</row>
    <row r="225" spans="1:27" ht="12.75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</row>
    <row r="226" spans="1:27" ht="12.75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</row>
    <row r="227" spans="1:27" ht="12.75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</row>
    <row r="228" spans="1:27" ht="12.75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</row>
    <row r="229" spans="1:27" ht="12.7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</row>
    <row r="230" spans="1:27" ht="12.75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</row>
    <row r="231" spans="1:27" ht="12.75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</row>
    <row r="232" spans="1:27" ht="12.75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</row>
    <row r="233" spans="1:27" ht="12.75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</row>
    <row r="234" spans="1:27" ht="12.75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</row>
    <row r="235" spans="1:27" ht="12.75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</row>
    <row r="236" spans="1:27" ht="12.75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</row>
    <row r="237" spans="1:27" ht="12.75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</row>
    <row r="238" spans="1:27" ht="12.75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</row>
    <row r="239" spans="1:27" ht="12.75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</row>
    <row r="240" spans="1:27" ht="12.75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</row>
    <row r="241" spans="1:27" ht="12.75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</row>
    <row r="242" spans="1:27" ht="12.75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</row>
    <row r="243" spans="1:27" ht="12.7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</row>
    <row r="244" spans="1:27" ht="12.75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</row>
    <row r="245" spans="1:27" ht="12.75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</row>
    <row r="246" spans="1:27" ht="12.75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</row>
    <row r="247" spans="1:27" ht="12.75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</row>
    <row r="248" spans="1:27" ht="12.75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</row>
    <row r="249" spans="1:27" ht="12.75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</row>
    <row r="250" spans="1:27" ht="12.75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</row>
    <row r="251" spans="1:27" ht="12.75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</row>
    <row r="252" spans="1:27" ht="12.75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</row>
    <row r="253" spans="1:27" ht="12.7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</row>
    <row r="254" spans="1:27" ht="12.7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</row>
    <row r="255" spans="1:27" ht="12.7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</row>
    <row r="256" spans="1:27" ht="12.75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</row>
    <row r="257" spans="1:27" ht="12.75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</row>
    <row r="258" spans="1:27" ht="12.75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</row>
    <row r="259" spans="1:27" ht="12.75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</row>
    <row r="260" spans="1:27" ht="12.75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</row>
    <row r="261" spans="1:27" ht="12.75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</row>
    <row r="262" spans="1:27" ht="12.75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</row>
    <row r="263" spans="1:27" ht="12.75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</row>
    <row r="264" spans="1:27" ht="12.75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</row>
    <row r="265" spans="1:27" ht="12.75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</row>
    <row r="266" spans="1:27" ht="12.75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</row>
    <row r="267" spans="1:27" ht="12.75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</row>
    <row r="268" spans="1:27" ht="12.75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</row>
    <row r="269" spans="1:27" ht="12.75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</row>
    <row r="270" spans="1:27" ht="12.75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</row>
    <row r="271" spans="1:27" ht="12.75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</row>
    <row r="272" spans="1:27" ht="12.75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</row>
    <row r="273" spans="1:27" ht="12.75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</row>
    <row r="274" spans="1:27" ht="12.75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</row>
    <row r="275" spans="1:27" ht="12.75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</row>
    <row r="276" spans="1:27" ht="12.75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</row>
    <row r="277" spans="1:27" ht="12.75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</row>
    <row r="278" spans="1:27" ht="12.75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</row>
    <row r="279" spans="1:27" ht="12.75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</row>
    <row r="280" spans="1:27" ht="12.75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</row>
    <row r="281" spans="1:27" ht="12.75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</row>
    <row r="282" spans="1:27" ht="12.75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</row>
    <row r="283" spans="1:27" ht="12.75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</row>
    <row r="284" spans="1:27" ht="12.75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</row>
    <row r="285" spans="1:27" ht="12.75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</row>
    <row r="286" spans="1:27" ht="12.75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</row>
    <row r="287" spans="1:27" ht="12.75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</row>
    <row r="288" spans="1:27" ht="12.75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</row>
    <row r="289" spans="1:27" ht="12.75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</row>
    <row r="290" spans="1:27" ht="12.75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</row>
    <row r="291" spans="1:27" ht="12.75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</row>
    <row r="292" spans="1:27" ht="12.75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</row>
    <row r="293" spans="1:27" ht="12.75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</row>
    <row r="294" spans="1:27" ht="12.75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</row>
    <row r="295" spans="1:27" ht="12.75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</row>
    <row r="296" spans="1:27" ht="12.75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</row>
    <row r="297" spans="1:27" ht="12.7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</row>
    <row r="298" spans="1:27" ht="12.75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</row>
    <row r="299" spans="1:27" ht="12.75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</row>
    <row r="300" spans="1:27" ht="12.75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</row>
    <row r="301" spans="1:27" ht="12.75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</row>
    <row r="302" spans="1:27" ht="12.75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</row>
    <row r="303" spans="1:27" ht="12.75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</row>
    <row r="304" spans="1:27" ht="12.75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</row>
    <row r="305" spans="1:27" ht="12.75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</row>
    <row r="306" spans="1:27" ht="12.75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</row>
    <row r="307" spans="1:27" ht="12.75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</row>
    <row r="308" spans="1:27" ht="12.75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</row>
    <row r="309" spans="1:27" ht="12.75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</row>
    <row r="310" spans="1:27" ht="12.75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</row>
    <row r="311" spans="1:27" ht="12.75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</row>
    <row r="312" spans="1:27" ht="12.75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</row>
    <row r="313" spans="1:27" ht="12.75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</row>
    <row r="314" spans="1:27" ht="12.75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</row>
    <row r="315" spans="1:27" ht="12.75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</row>
    <row r="316" spans="1:27" ht="12.75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</row>
    <row r="317" spans="1:27" ht="12.75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</row>
    <row r="318" spans="1:27" ht="12.75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</row>
    <row r="319" spans="1:27" ht="12.75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</row>
    <row r="320" spans="1:27" ht="12.75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</row>
    <row r="321" spans="1:27" ht="12.75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</row>
    <row r="322" spans="1:27" ht="12.75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</row>
    <row r="323" spans="1:27" ht="12.75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</row>
    <row r="324" spans="1:27" ht="12.75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</row>
    <row r="325" spans="1:27" ht="12.75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</row>
    <row r="326" spans="1:27" ht="12.75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</row>
    <row r="327" spans="1:27" ht="12.75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</row>
    <row r="328" spans="1:27" ht="12.75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</row>
    <row r="329" spans="1:27" ht="12.75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</row>
    <row r="330" spans="1:27" ht="12.75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</row>
    <row r="331" spans="1:27" ht="12.75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</row>
    <row r="332" spans="1:27" ht="12.75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</row>
    <row r="333" spans="1:27" ht="12.75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</row>
    <row r="334" spans="1:27" ht="12.75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</row>
    <row r="335" spans="1:27" ht="12.75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</row>
    <row r="336" spans="1:27" ht="12.75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</row>
    <row r="337" spans="1:27" ht="12.75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</row>
    <row r="338" spans="1:27" ht="12.75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</row>
    <row r="339" spans="1:27" ht="12.75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</row>
    <row r="340" spans="1:27" ht="12.75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</row>
    <row r="341" spans="1:27" ht="12.75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</row>
    <row r="342" spans="1:27" ht="12.75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</row>
    <row r="343" spans="1:27" ht="12.75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</row>
    <row r="344" spans="1:27" ht="12.75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</row>
    <row r="345" spans="1:27" ht="12.75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</row>
    <row r="346" spans="1:27" ht="12.75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</row>
    <row r="347" spans="1:27" ht="12.75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</row>
    <row r="348" spans="1:27" ht="12.75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</row>
    <row r="349" spans="1:27" ht="12.75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</row>
    <row r="350" spans="1:27" ht="12.75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</row>
    <row r="351" spans="1:27" ht="12.75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</row>
    <row r="352" spans="1:27" ht="12.75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</row>
    <row r="353" spans="1:27" ht="12.75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</row>
    <row r="354" spans="1:27" ht="12.75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</row>
    <row r="355" spans="1:27" ht="12.75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</row>
    <row r="356" spans="1:27" ht="12.75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</row>
    <row r="357" spans="1:27" ht="12.75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</row>
    <row r="358" spans="1:27" ht="12.75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</row>
    <row r="359" spans="1:27" ht="12.75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</row>
    <row r="360" spans="1:27" ht="12.75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</row>
    <row r="361" spans="1:27" ht="12.75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</row>
    <row r="362" spans="1:27" ht="12.75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</row>
    <row r="363" spans="1:27" ht="12.75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</row>
    <row r="364" spans="1:27" ht="12.75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</row>
    <row r="365" spans="1:27" ht="12.75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</row>
    <row r="366" spans="1:27" ht="12.75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</row>
    <row r="367" spans="1:27" ht="12.75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</row>
    <row r="368" spans="1:27" ht="12.75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</row>
    <row r="369" spans="1:27" ht="12.75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</row>
    <row r="370" spans="1:27" ht="12.75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</row>
    <row r="371" spans="1:27" ht="12.75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</row>
    <row r="372" spans="1:27" ht="12.75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</row>
    <row r="373" spans="1:27" ht="12.75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</row>
    <row r="374" spans="1:27" ht="12.75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</row>
    <row r="375" spans="1:27" ht="12.75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</row>
    <row r="376" spans="1:27" ht="12.75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</row>
    <row r="377" spans="1:27" ht="12.75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</row>
    <row r="378" spans="1:27" ht="12.75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</row>
    <row r="379" spans="1:27" ht="12.75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</row>
    <row r="380" spans="1:27" ht="12.75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</row>
    <row r="381" spans="1:27" ht="12.75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</row>
    <row r="382" spans="1:27" ht="12.75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</row>
    <row r="383" spans="1:27" ht="12.75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</row>
    <row r="384" spans="1:27" ht="12.75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</row>
    <row r="385" spans="1:27" ht="12.75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</row>
    <row r="386" spans="1:27" ht="12.75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</row>
    <row r="387" spans="1:27" ht="12.75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</row>
    <row r="388" spans="1:27" ht="12.75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</row>
    <row r="389" spans="1:27" ht="12.75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</row>
    <row r="390" spans="1:27" ht="12.75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</row>
    <row r="391" spans="1:27" ht="12.75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</row>
    <row r="392" spans="1:27" ht="12.75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</row>
    <row r="393" spans="1:27" ht="12.75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</row>
    <row r="394" spans="1:27" ht="12.75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</row>
    <row r="395" spans="1:27" ht="12.75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</row>
    <row r="396" spans="1:27" ht="12.75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</row>
    <row r="397" spans="1:27" ht="12.75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</row>
    <row r="398" spans="1:27" ht="12.75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</row>
    <row r="399" spans="1:27" ht="12.75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</row>
    <row r="400" spans="1:27" ht="12.75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</row>
    <row r="401" spans="1:27" ht="12.75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</row>
    <row r="402" spans="1:27" ht="12.75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</row>
    <row r="403" spans="1:27" ht="12.75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</row>
    <row r="404" spans="1:27" ht="12.75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</row>
    <row r="405" spans="1:27" ht="12.75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</row>
    <row r="406" spans="1:27" ht="12.75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</row>
    <row r="407" spans="1:27" ht="12.75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</row>
    <row r="408" spans="1:27" ht="12.75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</row>
    <row r="409" spans="1:27" ht="12.75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</row>
    <row r="410" spans="1:27" ht="12.75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</row>
    <row r="411" spans="1:27" ht="12.75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</row>
    <row r="412" spans="1:27" ht="12.75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</row>
    <row r="413" spans="1:27" ht="12.75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</row>
    <row r="414" spans="1:27" ht="12.75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</row>
    <row r="415" spans="1:27" ht="12.75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</row>
    <row r="416" spans="1:27" ht="12.75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</row>
    <row r="417" spans="1:27" ht="12.75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</row>
    <row r="418" spans="1:27" ht="12.75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</row>
    <row r="419" spans="1:27" ht="12.75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</row>
    <row r="420" spans="1:27" ht="12.75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</row>
    <row r="421" spans="1:27" ht="12.75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</row>
    <row r="422" spans="1:27" ht="12.75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</row>
    <row r="423" spans="1:27" ht="12.75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</row>
    <row r="424" spans="1:27" ht="12.75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</row>
    <row r="425" spans="1:27" ht="12.75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</row>
    <row r="426" spans="1:27" ht="12.75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</row>
    <row r="427" spans="1:27" ht="12.75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</row>
    <row r="428" spans="1:27" ht="12.75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</row>
    <row r="429" spans="1:27" ht="12.75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</row>
    <row r="430" spans="1:27" ht="12.75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</row>
    <row r="431" spans="1:27" ht="12.75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</row>
    <row r="432" spans="1:27" ht="12.75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</row>
    <row r="433" spans="1:27" ht="12.75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</row>
    <row r="434" spans="1:27" ht="12.75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</row>
    <row r="435" spans="1:27" ht="12.75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</row>
    <row r="436" spans="1:27" ht="12.75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</row>
    <row r="437" spans="1:27" ht="12.75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</row>
    <row r="438" spans="1:27" ht="12.75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</row>
    <row r="439" spans="1:27" ht="12.75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</row>
    <row r="440" spans="1:27" ht="12.75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</row>
    <row r="441" spans="1:27" ht="12.75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</row>
    <row r="442" spans="1:27" ht="12.75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</row>
    <row r="443" spans="1:27" ht="12.75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</row>
    <row r="444" spans="1:27" ht="12.75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</row>
    <row r="445" spans="1:27" ht="12.75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</row>
    <row r="446" spans="1:27" ht="12.75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</row>
    <row r="447" spans="1:27" ht="12.75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</row>
    <row r="448" spans="1:27" ht="12.75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</row>
    <row r="449" spans="1:27" ht="12.75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</row>
    <row r="450" spans="1:27" ht="12.75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</row>
    <row r="451" spans="1:27" ht="12.75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</row>
    <row r="452" spans="1:27" ht="12.75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</row>
    <row r="453" spans="1:27" ht="12.75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</row>
    <row r="454" spans="1:27" ht="12.75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</row>
    <row r="455" spans="1:27" ht="12.75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</row>
    <row r="456" spans="1:27" ht="12.75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</row>
    <row r="457" spans="1:27" ht="12.75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</row>
    <row r="458" spans="1:27" ht="12.75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</row>
    <row r="459" spans="1:27" ht="12.75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</row>
    <row r="460" spans="1:27" ht="12.75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</row>
    <row r="461" spans="1:27" ht="12.75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</row>
    <row r="462" spans="1:27" ht="12.75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</row>
    <row r="463" spans="1:27" ht="12.75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</row>
    <row r="464" spans="1:27" ht="12.75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</row>
    <row r="465" spans="1:27" ht="12.75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</row>
    <row r="466" spans="1:27" ht="12.75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</row>
    <row r="467" spans="1:27" ht="12.75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</row>
    <row r="468" spans="1:27" ht="12.75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</row>
    <row r="469" spans="1:27" ht="12.75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</row>
    <row r="470" spans="1:27" ht="12.75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</row>
    <row r="471" spans="1:27" ht="12.75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</row>
    <row r="472" spans="1:27" ht="12.75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</row>
    <row r="473" spans="1:27" ht="12.75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</row>
    <row r="474" spans="1:27" ht="12.75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</row>
    <row r="475" spans="1:27" ht="12.75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</row>
    <row r="476" spans="1:27" ht="12.75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</row>
    <row r="477" spans="1:27" ht="12.75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</row>
    <row r="478" spans="1:27" ht="12.75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</row>
    <row r="479" spans="1:27" ht="12.75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</row>
    <row r="480" spans="1:27" ht="12.75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</row>
    <row r="481" spans="1:27" ht="12.75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</row>
    <row r="482" spans="1:27" ht="12.75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</row>
    <row r="483" spans="1:27" ht="12.75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</row>
    <row r="484" spans="1:27" ht="12.75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</row>
    <row r="485" spans="1:27" ht="12.75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</row>
    <row r="486" spans="1:27" ht="12.75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</row>
    <row r="487" spans="1:27" ht="12.75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</row>
    <row r="488" spans="1:27" ht="12.75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</row>
    <row r="489" spans="1:27" ht="12.75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</row>
    <row r="490" spans="1:27" ht="12.75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</row>
    <row r="491" spans="1:27" ht="12.75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</row>
    <row r="492" spans="1:27" ht="12.75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</row>
    <row r="493" spans="1:27" ht="12.75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</row>
    <row r="494" spans="1:27" ht="12.75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</row>
    <row r="495" spans="1:27" ht="12.75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</row>
    <row r="496" spans="1:27" ht="12.75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</row>
    <row r="497" spans="1:27" ht="12.75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</row>
    <row r="498" spans="1:27" ht="12.75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</row>
    <row r="499" spans="1:27" ht="12.75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</row>
    <row r="500" spans="1:27" ht="12.75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</row>
    <row r="501" spans="1:27" ht="12.75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</row>
    <row r="502" spans="1:27" ht="12.75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</row>
    <row r="503" spans="1:27" ht="12.75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</row>
    <row r="504" spans="1:27" ht="12.75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</row>
    <row r="505" spans="1:27" ht="12.75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</row>
    <row r="506" spans="1:27" ht="12.75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</row>
    <row r="507" spans="1:27" ht="12.75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</row>
    <row r="508" spans="1:27" ht="12.75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</row>
    <row r="509" spans="1:27" ht="12.75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</row>
    <row r="510" spans="1:27" ht="12.75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</row>
    <row r="511" spans="1:27" ht="12.75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</row>
    <row r="512" spans="1:27" ht="12.75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</row>
    <row r="513" spans="1:27" ht="12.75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</row>
    <row r="514" spans="1:27" ht="12.75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</row>
    <row r="515" spans="1:27" ht="12.75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</row>
    <row r="516" spans="1:27" ht="12.75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</row>
    <row r="517" spans="1:27" ht="12.75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</row>
    <row r="518" spans="1:27" ht="12.75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</row>
    <row r="519" spans="1:27" ht="12.75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</row>
    <row r="520" spans="1:27" ht="12.75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</row>
    <row r="521" spans="1:27" ht="12.75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</row>
    <row r="522" spans="1:27" ht="12.75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</row>
    <row r="523" spans="1:27" ht="12.75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</row>
    <row r="524" spans="1:27" ht="12.75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</row>
    <row r="525" spans="1:27" ht="12.75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</row>
    <row r="526" spans="1:27" ht="12.75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</row>
    <row r="527" spans="1:27" ht="12.75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</row>
    <row r="528" spans="1:27" ht="12.75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</row>
    <row r="529" spans="1:27" ht="12.75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</row>
    <row r="530" spans="1:27" ht="12.75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</row>
    <row r="531" spans="1:27" ht="12.75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</row>
    <row r="532" spans="1:27" ht="12.75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</row>
    <row r="533" spans="1:27" ht="12.75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</row>
    <row r="534" spans="1:27" ht="12.75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</row>
    <row r="535" spans="1:27" ht="12.75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</row>
    <row r="536" spans="1:27" ht="12.75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</row>
    <row r="537" spans="1:27" ht="12.75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</row>
    <row r="538" spans="1:27" ht="12.75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</row>
    <row r="539" spans="1:27" ht="12.75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</row>
    <row r="540" spans="1:27" ht="12.75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</row>
    <row r="541" spans="1:27" ht="12.75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</row>
    <row r="542" spans="1:27" ht="12.75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</row>
    <row r="543" spans="1:27" ht="12.75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</row>
    <row r="544" spans="1:27" ht="12.75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</row>
    <row r="545" spans="1:27" ht="12.75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</row>
    <row r="546" spans="1:27" ht="12.75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</row>
    <row r="547" spans="1:27" ht="12.75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</row>
    <row r="548" spans="1:27" ht="12.75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</row>
    <row r="549" spans="1:27" ht="12.75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</row>
    <row r="550" spans="1:27" ht="12.75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</row>
    <row r="551" spans="1:27" ht="12.75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</row>
    <row r="552" spans="1:27" ht="12.75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</row>
    <row r="553" spans="1:27" ht="12.75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</row>
    <row r="554" spans="1:27" ht="12.75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</row>
    <row r="555" spans="1:27" ht="12.75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</row>
    <row r="556" spans="1:27" ht="12.75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</row>
    <row r="557" spans="1:27" ht="12.75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</row>
    <row r="558" spans="1:27" ht="12.75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</row>
    <row r="559" spans="1:27" ht="12.75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</row>
    <row r="560" spans="1:27" ht="12.75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</row>
    <row r="561" spans="1:27" ht="12.75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</row>
    <row r="562" spans="1:27" ht="12.75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</row>
    <row r="563" spans="1:27" ht="12.75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</row>
    <row r="564" spans="1:27" ht="12.75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</row>
    <row r="565" spans="1:27" ht="12.75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</row>
    <row r="566" spans="1:27" ht="12.75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</row>
    <row r="567" spans="1:27" ht="12.75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</row>
    <row r="568" spans="1:27" ht="12.75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</row>
    <row r="569" spans="1:27" ht="12.75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</row>
    <row r="570" spans="1:27" ht="12.75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</row>
    <row r="571" spans="1:27" ht="12.75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</row>
    <row r="572" spans="1:27" ht="12.75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</row>
    <row r="573" spans="1:27" ht="12.75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</row>
    <row r="574" spans="1:27" ht="12.75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</row>
    <row r="575" spans="1:27" ht="12.75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</row>
    <row r="576" spans="1:27" ht="12.75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</row>
    <row r="577" spans="1:27" ht="12.75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</row>
    <row r="578" spans="1:27" ht="12.75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</row>
    <row r="579" spans="1:27" ht="12.75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</row>
    <row r="580" spans="1:27" ht="12.75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</row>
    <row r="581" spans="1:27" ht="12.75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</row>
    <row r="582" spans="1:27" ht="12.75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</row>
    <row r="583" spans="1:27" ht="12.75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</row>
    <row r="584" spans="1:27" ht="12.75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</row>
    <row r="585" spans="1:27" ht="12.75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</row>
    <row r="586" spans="1:27" ht="12.75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</row>
    <row r="587" spans="1:27" ht="12.75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</row>
    <row r="588" spans="1:27" ht="12.75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</row>
    <row r="589" spans="1:27" ht="12.75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</row>
    <row r="590" spans="1:27" ht="12.75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</row>
    <row r="591" spans="1:27" ht="12.75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</row>
    <row r="592" spans="1:27" ht="12.75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</row>
    <row r="593" spans="1:27" ht="12.75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</row>
    <row r="594" spans="1:27" ht="12.75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</row>
    <row r="595" spans="1:27" ht="12.75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</row>
    <row r="596" spans="1:27" ht="12.75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</row>
    <row r="597" spans="1:27" ht="12.75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</row>
    <row r="598" spans="1:27" ht="12.75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</row>
    <row r="599" spans="1:27" ht="12.75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</row>
    <row r="600" spans="1:27" ht="12.75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</row>
    <row r="601" spans="1:27" ht="12.75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</row>
    <row r="602" spans="1:27" ht="12.75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</row>
    <row r="603" spans="1:27" ht="12.75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</row>
    <row r="604" spans="1:27" ht="12.75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</row>
    <row r="605" spans="1:27" ht="12.75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</row>
    <row r="606" spans="1:27" ht="12.75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</row>
    <row r="607" spans="1:27" ht="12.75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</row>
    <row r="608" spans="1:27" ht="12.75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</row>
    <row r="609" spans="1:27" ht="12.75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</row>
    <row r="610" spans="1:27" ht="12.75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</row>
    <row r="611" spans="1:27" ht="12.75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</row>
    <row r="612" spans="1:27" ht="12.75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</row>
    <row r="613" spans="1:27" ht="12.75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</row>
    <row r="614" spans="1:27" ht="12.75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</row>
    <row r="615" spans="1:27" ht="12.75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</row>
    <row r="616" spans="1:27" ht="12.75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</row>
    <row r="617" spans="1:27" ht="12.75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</row>
    <row r="618" spans="1:27" ht="12.75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</row>
    <row r="619" spans="1:27" ht="12.75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</row>
    <row r="620" spans="1:27" ht="12.75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</row>
    <row r="621" spans="1:27" ht="12.75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</row>
    <row r="622" spans="1:27" ht="12.75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</row>
    <row r="623" spans="1:27" ht="12.75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</row>
    <row r="624" spans="1:27" ht="12.75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</row>
    <row r="625" spans="1:27" ht="12.75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</row>
    <row r="626" spans="1:27" ht="12.75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</row>
    <row r="627" spans="1:27" ht="12.75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</row>
    <row r="628" spans="1:27" ht="12.75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</row>
    <row r="629" spans="1:27" ht="12.75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</row>
    <row r="630" spans="1:27" ht="12.75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</row>
    <row r="631" spans="1:27" ht="12.75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</row>
    <row r="632" spans="1:27" ht="12.75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</row>
    <row r="633" spans="1:27" ht="12.75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</row>
    <row r="634" spans="1:27" ht="12.75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</row>
    <row r="635" spans="1:27" ht="12.75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</row>
    <row r="636" spans="1:27" ht="12.75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</row>
    <row r="637" spans="1:27" ht="12.75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</row>
    <row r="638" spans="1:27" ht="12.75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</row>
    <row r="639" spans="1:27" ht="12.75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</row>
    <row r="640" spans="1:27" ht="12.75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</row>
    <row r="641" spans="1:27" ht="12.75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</row>
    <row r="642" spans="1:27" ht="12.75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</row>
    <row r="643" spans="1:27" ht="12.75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</row>
    <row r="644" spans="1:27" ht="12.75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</row>
    <row r="645" spans="1:27" ht="12.75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</row>
    <row r="646" spans="1:27" ht="12.75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</row>
    <row r="647" spans="1:27" ht="12.75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</row>
    <row r="648" spans="1:27" ht="12.75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</row>
    <row r="649" spans="1:27" ht="12.75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</row>
    <row r="650" spans="1:27" ht="12.75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</row>
    <row r="651" spans="1:27" ht="12.75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</row>
    <row r="652" spans="1:27" ht="12.75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</row>
    <row r="653" spans="1:27" ht="12.75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</row>
    <row r="654" spans="1:27" ht="12.75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</row>
    <row r="655" spans="1:27" ht="12.75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</row>
    <row r="656" spans="1:27" ht="12.75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</row>
    <row r="657" spans="1:27" ht="12.75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</row>
    <row r="658" spans="1:27" ht="12.75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</row>
    <row r="659" spans="1:27" ht="12.75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</row>
    <row r="660" spans="1:27" ht="12.75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</row>
    <row r="661" spans="1:27" ht="12.75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</row>
    <row r="662" spans="1:27" ht="12.75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</row>
    <row r="663" spans="1:27" ht="12.75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</row>
    <row r="664" spans="1:27" ht="12.75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</row>
    <row r="665" spans="1:27" ht="12.75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</row>
    <row r="666" spans="1:27" ht="12.75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</row>
    <row r="667" spans="1:27" ht="12.75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</row>
    <row r="668" spans="1:27" ht="12.75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</row>
    <row r="669" spans="1:27" ht="12.75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</row>
    <row r="670" spans="1:27" ht="12.75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</row>
    <row r="671" spans="1:27" ht="12.75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</row>
    <row r="672" spans="1:27" ht="12.75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</row>
    <row r="673" spans="1:27" ht="12.75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</row>
    <row r="674" spans="1:27" ht="12.75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</row>
    <row r="675" spans="1:27" ht="12.75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</row>
    <row r="676" spans="1:27" ht="12.75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</row>
    <row r="677" spans="1:27" ht="12.75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</row>
    <row r="678" spans="1:27" ht="12.75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</row>
    <row r="679" spans="1:27" ht="12.75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</row>
    <row r="680" spans="1:27" ht="12.75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</row>
    <row r="681" spans="1:27" ht="12.75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</row>
    <row r="682" spans="1:27" ht="12.75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</row>
    <row r="683" spans="1:27" ht="12.75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</row>
    <row r="684" spans="1:27" ht="12.75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</row>
    <row r="685" spans="1:27" ht="12.75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</row>
    <row r="686" spans="1:27" ht="12.75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</row>
    <row r="687" spans="1:27" ht="12.75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</row>
    <row r="688" spans="1:27" ht="12.75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</row>
    <row r="689" spans="1:27" ht="12.75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</row>
    <row r="690" spans="1:27" ht="12.75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</row>
    <row r="691" spans="1:27" ht="12.75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</row>
    <row r="692" spans="1:27" ht="12.75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</row>
    <row r="693" spans="1:27" ht="12.75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</row>
    <row r="694" spans="1:27" ht="12.75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</row>
    <row r="695" spans="1:27" ht="12.75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</row>
    <row r="696" spans="1:27" ht="12.75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</row>
    <row r="697" spans="1:27" ht="12.75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</row>
    <row r="698" spans="1:27" ht="12.75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</row>
    <row r="699" spans="1:27" ht="12.75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</row>
    <row r="700" spans="1:27" ht="12.75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</row>
    <row r="701" spans="1:27" ht="12.75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</row>
    <row r="702" spans="1:27" ht="12.75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</row>
    <row r="703" spans="1:27" ht="12.75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</row>
    <row r="704" spans="1:27" ht="12.75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</row>
    <row r="705" spans="1:27" ht="12.75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</row>
    <row r="706" spans="1:27" ht="12.75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</row>
    <row r="707" spans="1:27" ht="12.75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</row>
    <row r="708" spans="1:27" ht="12.75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</row>
    <row r="709" spans="1:27" ht="12.75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</row>
    <row r="710" spans="1:27" ht="12.75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</row>
    <row r="711" spans="1:27" ht="12.75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</row>
    <row r="712" spans="1:27" ht="12.75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</row>
    <row r="713" spans="1:27" ht="12.75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</row>
    <row r="714" spans="1:27" ht="12.75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</row>
    <row r="715" spans="1:27" ht="12.75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</row>
    <row r="716" spans="1:27" ht="12.75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</row>
    <row r="717" spans="1:27" ht="12.75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</row>
    <row r="718" spans="1:27" ht="12.75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</row>
    <row r="719" spans="1:27" ht="12.75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</row>
    <row r="720" spans="1:27" ht="12.75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</row>
    <row r="721" spans="1:27" ht="12.75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</row>
    <row r="722" spans="1:27" ht="12.75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</row>
    <row r="723" spans="1:27" ht="12.75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</row>
    <row r="724" spans="1:27" ht="12.75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</row>
    <row r="725" spans="1:27" ht="12.75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</row>
    <row r="726" spans="1:27" ht="12.75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</row>
    <row r="727" spans="1:27" ht="12.75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</row>
    <row r="728" spans="1:27" ht="12.75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</row>
    <row r="729" spans="1:27" ht="12.75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</row>
    <row r="730" spans="1:27" ht="12.75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</row>
    <row r="731" spans="1:27" ht="12.75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</row>
    <row r="732" spans="1:27" ht="12.75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</row>
    <row r="733" spans="1:27" ht="12.75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</row>
    <row r="734" spans="1:27" ht="12.75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</row>
    <row r="735" spans="1:27" ht="12.75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</row>
    <row r="736" spans="1:27" ht="12.75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</row>
    <row r="737" spans="1:27" ht="12.75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</row>
    <row r="738" spans="1:27" ht="12.75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</row>
    <row r="739" spans="1:27" ht="12.75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</row>
    <row r="740" spans="1:27" ht="12.75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</row>
    <row r="741" spans="1:27" ht="12.75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</row>
    <row r="742" spans="1:27" ht="12.75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</row>
    <row r="743" spans="1:27" ht="12.75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</row>
    <row r="744" spans="1:27" ht="12.75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</row>
    <row r="745" spans="1:27" ht="12.75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</row>
    <row r="746" spans="1:27" ht="12.75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</row>
    <row r="747" spans="1:27" ht="12.75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</row>
    <row r="748" spans="1:27" ht="12.75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</row>
    <row r="749" spans="1:27" ht="12.75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</row>
    <row r="750" spans="1:27" ht="12.75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</row>
    <row r="751" spans="1:27" ht="12.75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</row>
    <row r="752" spans="1:27" ht="12.75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</row>
    <row r="753" spans="1:27" ht="12.75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</row>
    <row r="754" spans="1:27" ht="12.75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</row>
    <row r="755" spans="1:27" ht="12.75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</row>
    <row r="756" spans="1:27" ht="12.75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</row>
    <row r="757" spans="1:27" ht="12.75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</row>
    <row r="758" spans="1:27" ht="12.75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</row>
    <row r="759" spans="1:27" ht="12.75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</row>
    <row r="760" spans="1:27" ht="12.75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</row>
    <row r="761" spans="1:27" ht="12.75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</row>
    <row r="762" spans="1:27" ht="12.75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</row>
    <row r="763" spans="1:27" ht="12.75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</row>
    <row r="764" spans="1:27" ht="12.75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</row>
    <row r="765" spans="1:27" ht="12.75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</row>
    <row r="766" spans="1:27" ht="12.75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</row>
    <row r="767" spans="1:27" ht="12.75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</row>
    <row r="768" spans="1:27" ht="12.75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</row>
    <row r="769" spans="1:27" ht="12.75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</row>
    <row r="770" spans="1:27" ht="12.75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</row>
    <row r="771" spans="1:27" ht="12.75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</row>
    <row r="772" spans="1:27" ht="12.75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</row>
    <row r="773" spans="1:27" ht="12.75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</row>
    <row r="774" spans="1:27" ht="12.75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</row>
    <row r="775" spans="1:27" ht="12.75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</row>
    <row r="776" spans="1:27" ht="12.75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</row>
    <row r="777" spans="1:27" ht="12.75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</row>
    <row r="778" spans="1:27" ht="12.75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</row>
    <row r="779" spans="1:27" ht="12.75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</row>
    <row r="780" spans="1:27" ht="12.75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</row>
    <row r="781" spans="1:27" ht="12.75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</row>
    <row r="782" spans="1:27" ht="12.75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</row>
    <row r="783" spans="1:27" ht="12.75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</row>
    <row r="784" spans="1:27" ht="12.75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</row>
    <row r="785" spans="1:27" ht="12.75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</row>
    <row r="786" spans="1:27" ht="12.75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</row>
    <row r="787" spans="1:27" ht="12.75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</row>
    <row r="788" spans="1:27" ht="12.75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</row>
    <row r="789" spans="1:27" ht="12.75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</row>
    <row r="790" spans="1:27" ht="12.75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</row>
    <row r="791" spans="1:27" ht="12.75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</row>
    <row r="792" spans="1:27" ht="12.75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</row>
    <row r="793" spans="1:27" ht="12.75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</row>
    <row r="794" spans="1:27" ht="12.75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</row>
    <row r="795" spans="1:27" ht="12.75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</row>
    <row r="796" spans="1:27" ht="12.75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</row>
    <row r="797" spans="1:27" ht="12.75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</row>
    <row r="798" spans="1:27" ht="12.75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</row>
    <row r="799" spans="1:27" ht="12.7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</row>
    <row r="800" spans="1:27" ht="12.7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</row>
    <row r="801" spans="1:27" ht="12.75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</row>
    <row r="802" spans="1:27" ht="12.75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</row>
    <row r="803" spans="1:27" ht="12.75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</row>
    <row r="804" spans="1:27" ht="12.75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</row>
    <row r="805" spans="1:27" ht="12.75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</row>
    <row r="806" spans="1:27" ht="12.75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</row>
    <row r="807" spans="1:27" ht="12.75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</row>
    <row r="808" spans="1:27" ht="12.75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</row>
    <row r="809" spans="1:27" ht="12.75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</row>
    <row r="810" spans="1:27" ht="12.75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</row>
    <row r="811" spans="1:27" ht="12.75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</row>
    <row r="812" spans="1:27" ht="12.75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</row>
    <row r="813" spans="1:27" ht="12.75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</row>
    <row r="814" spans="1:27" ht="12.75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</row>
    <row r="815" spans="1:27" ht="12.75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</row>
    <row r="816" spans="1:27" ht="12.75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</row>
    <row r="817" spans="1:27" ht="12.75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</row>
    <row r="818" spans="1:27" ht="12.75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</row>
    <row r="819" spans="1:27" ht="12.75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</row>
    <row r="820" spans="1:27" ht="12.75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</row>
    <row r="821" spans="1:27" ht="12.75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</row>
    <row r="822" spans="1:27" ht="12.75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</row>
    <row r="823" spans="1:27" ht="12.75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</row>
    <row r="824" spans="1:27" ht="12.75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</row>
    <row r="825" spans="1:27" ht="12.75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</row>
    <row r="826" spans="1:27" ht="12.75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</row>
    <row r="827" spans="1:27" ht="12.75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</row>
    <row r="828" spans="1:27" ht="12.75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</row>
    <row r="829" spans="1:27" ht="12.75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</row>
    <row r="830" spans="1:27" ht="12.75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</row>
    <row r="831" spans="1:27" ht="12.75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</row>
    <row r="832" spans="1:27" ht="12.75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</row>
    <row r="833" spans="1:27" ht="12.75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</row>
    <row r="834" spans="1:27" ht="12.75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</row>
    <row r="835" spans="1:27" ht="12.75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</row>
    <row r="836" spans="1:27" ht="12.75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</row>
    <row r="837" spans="1:27" ht="12.75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</row>
    <row r="838" spans="1:27" ht="12.75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</row>
    <row r="839" spans="1:27" ht="12.75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</row>
    <row r="840" spans="1:27" ht="12.75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</row>
    <row r="841" spans="1:27" ht="12.75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</row>
    <row r="842" spans="1:27" ht="12.75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</row>
    <row r="843" spans="1:27" ht="12.75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</row>
    <row r="844" spans="1:27" ht="12.75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</row>
    <row r="845" spans="1:27" ht="12.75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</row>
    <row r="846" spans="1:27" ht="12.75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</row>
    <row r="847" spans="1:27" ht="12.75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</row>
    <row r="848" spans="1:27" ht="12.75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</row>
    <row r="849" spans="1:27" ht="12.75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</row>
    <row r="850" spans="1:27" ht="12.75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</row>
    <row r="851" spans="1:27" ht="12.75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</row>
    <row r="852" spans="1:27" ht="12.75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</row>
    <row r="853" spans="1:27" ht="12.75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</row>
    <row r="854" spans="1:27" ht="12.75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</row>
    <row r="855" spans="1:27" ht="12.75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</row>
    <row r="856" spans="1:27" ht="12.75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</row>
    <row r="857" spans="1:27" ht="12.75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</row>
    <row r="858" spans="1:27" ht="12.75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</row>
    <row r="859" spans="1:27" ht="12.75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</row>
    <row r="860" spans="1:27" ht="12.75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</row>
    <row r="861" spans="1:27" ht="12.75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</row>
    <row r="862" spans="1:27" ht="12.75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</row>
    <row r="863" spans="1:27" ht="12.75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</row>
    <row r="864" spans="1:27" ht="12.75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</row>
    <row r="865" spans="1:27" ht="12.75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</row>
    <row r="866" spans="1:27" ht="12.75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</row>
    <row r="867" spans="1:27" ht="12.75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</row>
    <row r="868" spans="1:27" ht="12.75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</row>
    <row r="869" spans="1:27" ht="12.75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</row>
    <row r="870" spans="1:27" ht="12.75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</row>
    <row r="871" spans="1:27" ht="12.75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</row>
    <row r="872" spans="1:27" ht="12.75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</row>
    <row r="873" spans="1:27" ht="12.75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</row>
    <row r="874" spans="1:27" ht="12.75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</row>
    <row r="875" spans="1:27" ht="12.75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</row>
    <row r="876" spans="1:27" ht="12.75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</row>
    <row r="877" spans="1:27" ht="12.75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</row>
    <row r="878" spans="1:27" ht="12.75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</row>
    <row r="879" spans="1:27" ht="12.75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</row>
    <row r="880" spans="1:27" ht="12.75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</row>
    <row r="881" spans="1:27" ht="12.75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</row>
    <row r="882" spans="1:27" ht="12.75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</row>
    <row r="883" spans="1:27" ht="12.75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</row>
    <row r="884" spans="1:27" ht="12.75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</row>
    <row r="885" spans="1:27" ht="12.75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</row>
    <row r="886" spans="1:27" ht="12.75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</row>
    <row r="887" spans="1:27" ht="12.75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</row>
    <row r="888" spans="1:27" ht="12.75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</row>
    <row r="889" spans="1:27" ht="12.75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</row>
    <row r="890" spans="1:27" ht="12.75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</row>
    <row r="891" spans="1:27" ht="12.75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</row>
    <row r="892" spans="1:27" ht="12.75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</row>
    <row r="893" spans="1:27" ht="12.75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</row>
    <row r="894" spans="1:27" ht="12.75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</row>
    <row r="895" spans="1:27" ht="12.75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</row>
    <row r="896" spans="1:27" ht="12.75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</row>
    <row r="897" spans="1:27" ht="12.75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</row>
    <row r="898" spans="1:27" ht="12.75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</row>
    <row r="899" spans="1:27" ht="12.75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</row>
    <row r="900" spans="1:27" ht="12.75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</row>
    <row r="901" spans="1:27" ht="12.75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</row>
    <row r="902" spans="1:27" ht="12.75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</row>
    <row r="903" spans="1:27" ht="12.75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</row>
    <row r="904" spans="1:27" ht="12.75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</row>
    <row r="905" spans="1:27" ht="12.75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</row>
    <row r="906" spans="1:27" ht="12.75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</row>
    <row r="907" spans="1:27" ht="12.75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</row>
    <row r="908" spans="1:27" ht="12.75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</row>
    <row r="909" spans="1:27" ht="12.75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</row>
    <row r="910" spans="1:27" ht="12.75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</row>
    <row r="911" spans="1:27" ht="12.75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</row>
    <row r="912" spans="1:27" ht="12.75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</row>
    <row r="913" spans="1:27" ht="12.75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</row>
    <row r="914" spans="1:27" ht="12.75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</row>
    <row r="915" spans="1:27" ht="12.75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</row>
    <row r="916" spans="1:27" ht="12.75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</row>
    <row r="917" spans="1:27" ht="12.75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</row>
    <row r="918" spans="1:27" ht="12.75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</row>
    <row r="919" spans="1:27" ht="12.75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</row>
    <row r="920" spans="1:27" ht="12.75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</row>
    <row r="921" spans="1:27" ht="12.75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</row>
    <row r="922" spans="1:27" ht="12.75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</row>
    <row r="923" spans="1:27" ht="12.75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</row>
    <row r="924" spans="1:27" ht="12.75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</row>
    <row r="925" spans="1:27" ht="12.75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</row>
    <row r="926" spans="1:27" ht="12.75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</row>
    <row r="927" spans="1:27" ht="12.75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</row>
    <row r="928" spans="1:27" ht="12.75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</row>
    <row r="929" spans="1:27" ht="12.75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</row>
    <row r="930" spans="1:27" ht="12.75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</row>
    <row r="931" spans="1:27" ht="12.75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</row>
    <row r="932" spans="1:27" ht="12.75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</row>
    <row r="933" spans="1:27" ht="12.75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</row>
    <row r="934" spans="1:27" ht="12.75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</row>
    <row r="935" spans="1:27" ht="12.75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</row>
    <row r="936" spans="1:27" ht="12.75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</row>
    <row r="937" spans="1:27" ht="12.75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</row>
    <row r="938" spans="1:27" ht="12.75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</row>
    <row r="939" spans="1:27" ht="12.75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</row>
    <row r="940" spans="1:27" ht="12.75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</row>
    <row r="941" spans="1:27" ht="12.75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</row>
    <row r="942" spans="1:27" ht="12.75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</row>
    <row r="943" spans="1:27" ht="12.75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</row>
    <row r="944" spans="1:27" ht="12.75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</row>
    <row r="945" spans="1:27" ht="12.75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</row>
    <row r="946" spans="1:27" ht="12.75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</row>
    <row r="947" spans="1:27" ht="12.75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</row>
    <row r="948" spans="1:27" ht="12.75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</row>
    <row r="949" spans="1:27" ht="12.75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</row>
    <row r="950" spans="1:27" ht="12.75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</row>
    <row r="951" spans="1:27" ht="12.75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</row>
    <row r="952" spans="1:27" ht="12.75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</row>
    <row r="953" spans="1:27" ht="12.75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</row>
    <row r="954" spans="1:27" ht="12.75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</row>
    <row r="955" spans="1:27" ht="12.75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</row>
    <row r="956" spans="1:27" ht="12.75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</row>
    <row r="957" spans="1:27" ht="12.75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</row>
    <row r="958" spans="1:27" ht="12.75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</row>
    <row r="959" spans="1:27" ht="12.75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</row>
    <row r="960" spans="1:27" ht="12.75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</row>
    <row r="961" spans="1:27" ht="12.75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</row>
    <row r="962" spans="1:27" ht="12.75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</row>
    <row r="963" spans="1:27" ht="12.75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</row>
    <row r="964" spans="1:27" ht="12.75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</row>
    <row r="965" spans="1:27" ht="12.75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</row>
    <row r="966" spans="1:27" ht="12.75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</row>
    <row r="967" spans="1:27" ht="12.75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</row>
    <row r="968" spans="1:27" ht="12.75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</row>
    <row r="969" spans="1:27" ht="12.75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</row>
    <row r="970" spans="1:27" ht="12.75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</row>
    <row r="971" spans="1:27" ht="12.75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</row>
    <row r="972" spans="1:27" ht="12.75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</row>
    <row r="973" spans="1:27" ht="12.75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</row>
    <row r="974" spans="1:27" ht="12.75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</row>
    <row r="975" spans="1:27" ht="12.75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</row>
    <row r="976" spans="1:27" ht="12.75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</row>
    <row r="977" spans="1:27" ht="12.75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</row>
    <row r="978" spans="1:27" ht="12.75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</row>
    <row r="979" spans="1:27" ht="12.75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</row>
    <row r="980" spans="1:27" ht="12.75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</row>
    <row r="981" spans="1:27" ht="12.75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</row>
    <row r="982" spans="1:27" ht="12.75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</row>
    <row r="983" spans="1:27" ht="12.75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</row>
    <row r="984" spans="1:27" ht="12.75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</row>
    <row r="985" spans="1:27" ht="12.75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</row>
    <row r="986" spans="1:27" ht="12.75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</row>
    <row r="987" spans="1:27" ht="12.75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</row>
    <row r="988" spans="1:27" ht="12.75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</row>
    <row r="989" spans="1:27" ht="12.75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</row>
    <row r="990" spans="1:27" ht="12.75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</row>
    <row r="991" spans="1:27" ht="12.75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</row>
    <row r="992" spans="1:27" ht="12.75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</row>
    <row r="993" spans="1:27" ht="12.75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</row>
    <row r="994" spans="1:27" ht="12.75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</row>
    <row r="995" spans="1:27" ht="12.75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</row>
    <row r="996" spans="1:27" ht="12.75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</row>
    <row r="997" spans="1:27" ht="12.75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</row>
    <row r="998" spans="1:27" ht="12.75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</row>
    <row r="999" spans="1:27" ht="12.75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</row>
    <row r="1000" spans="1:27" ht="12.75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</row>
    <row r="1001" spans="1:27" ht="12.75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</row>
  </sheetData>
  <mergeCells count="15">
    <mergeCell ref="B1:D1"/>
    <mergeCell ref="B3:B5"/>
    <mergeCell ref="C3:C5"/>
    <mergeCell ref="D3:D5"/>
    <mergeCell ref="J4:J5"/>
    <mergeCell ref="E3:L3"/>
    <mergeCell ref="B39:D39"/>
    <mergeCell ref="B45:D45"/>
    <mergeCell ref="N3:N5"/>
    <mergeCell ref="G4:G5"/>
    <mergeCell ref="H4:I4"/>
    <mergeCell ref="K4:K5"/>
    <mergeCell ref="E4:E5"/>
    <mergeCell ref="F4:F5"/>
    <mergeCell ref="L4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0"/>
  <sheetViews>
    <sheetView workbookViewId="0">
      <selection activeCell="C2" sqref="C2"/>
    </sheetView>
  </sheetViews>
  <sheetFormatPr defaultColWidth="12.7109375" defaultRowHeight="15" customHeight="1"/>
  <cols>
    <col min="1" max="1" width="19.140625" customWidth="1"/>
    <col min="2" max="8" width="11.140625" customWidth="1"/>
    <col min="9" max="9" width="12.5703125" customWidth="1"/>
    <col min="10" max="26" width="11.140625" customWidth="1"/>
  </cols>
  <sheetData>
    <row r="1" spans="1:26" ht="15.75" customHeight="1">
      <c r="A1" s="97"/>
      <c r="B1" s="97">
        <v>2021</v>
      </c>
      <c r="C1" s="97">
        <v>2022</v>
      </c>
      <c r="D1" s="97">
        <v>2023</v>
      </c>
      <c r="E1" s="97">
        <v>2024</v>
      </c>
      <c r="F1" s="97">
        <v>2025</v>
      </c>
      <c r="G1" s="97">
        <v>2026</v>
      </c>
      <c r="H1" s="97">
        <v>2027</v>
      </c>
      <c r="I1" s="97" t="s">
        <v>562</v>
      </c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5.75" customHeight="1">
      <c r="A2" s="98" t="s">
        <v>627</v>
      </c>
      <c r="B2" s="99">
        <v>0</v>
      </c>
      <c r="C2" s="99">
        <f>'Izvori sredstava_22-27_pomoćno_'!K5</f>
        <v>760883.99256702943</v>
      </c>
      <c r="D2" s="99">
        <f>'Izvori sredstava_22-27_pomoćno_'!S5</f>
        <v>2766076.477302894</v>
      </c>
      <c r="E2" s="99">
        <f>'Izvori sredstava_22-27_pomoćno_'!AA5</f>
        <v>5599687.4834085479</v>
      </c>
      <c r="F2" s="99">
        <f>'Izvori sredstava_22-27_pomoćno_'!AI5</f>
        <v>9799643.0846827719</v>
      </c>
      <c r="G2" s="99">
        <f>'Izvori sredstava_22-27_pomoćno_'!AQ5</f>
        <v>4717855.9198301043</v>
      </c>
      <c r="H2" s="99">
        <f>'Izvori sredstava_22-27_pomoćno_'!AY5</f>
        <v>1551724.3827979825</v>
      </c>
      <c r="I2" s="100">
        <f t="shared" ref="I2:I12" si="0">SUM(B2:H2)</f>
        <v>25195871.340589333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5.75" customHeight="1">
      <c r="A3" s="98" t="s">
        <v>628</v>
      </c>
      <c r="B3" s="99">
        <v>0</v>
      </c>
      <c r="C3" s="99">
        <f>'Izvori sredstava_22-27_pomoćno_'!K24</f>
        <v>139753.11919299178</v>
      </c>
      <c r="D3" s="99">
        <f>'Izvori sredstava_22-27_pomoćno_'!S24</f>
        <v>131483.93947438279</v>
      </c>
      <c r="E3" s="99">
        <f>'Izvori sredstava_22-27_pomoćno_'!AA24</f>
        <v>39408.016989646931</v>
      </c>
      <c r="F3" s="99">
        <f>'Izvori sredstava_22-27_pomoćno_'!AI24</f>
        <v>309264.66684364219</v>
      </c>
      <c r="G3" s="99">
        <f>'Izvori sredstava_22-27_pomoćno_'!AQ24</f>
        <v>1039288.5585346429</v>
      </c>
      <c r="H3" s="99">
        <f>'Izvori sredstava_22-27_pomoćno_'!AY24</f>
        <v>44929.652243164324</v>
      </c>
      <c r="I3" s="100">
        <f t="shared" si="0"/>
        <v>1704127.953278471</v>
      </c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ht="15.75" customHeight="1">
      <c r="A4" s="98" t="s">
        <v>629</v>
      </c>
      <c r="B4" s="99">
        <v>0</v>
      </c>
      <c r="C4" s="99">
        <f>'Izvori sredstava_22-27_pomoćno_'!K32</f>
        <v>49121.980355720734</v>
      </c>
      <c r="D4" s="99">
        <f>'Izvori sredstava_22-27_pomoćno_'!S32</f>
        <v>484470.40084948239</v>
      </c>
      <c r="E4" s="99">
        <f>'Izvori sredstava_22-27_pomoćno_'!AA32</f>
        <v>663658.08335545531</v>
      </c>
      <c r="F4" s="99">
        <f>'Izvori sredstava_22-27_pomoćno_'!AI32</f>
        <v>1186620.6530395541</v>
      </c>
      <c r="G4" s="99">
        <f>'Izvori sredstava_22-27_pomoćno_'!AQ32</f>
        <v>232280.32917440933</v>
      </c>
      <c r="H4" s="99">
        <f>'Izvori sredstava_22-27_pomoćno_'!AY32</f>
        <v>0</v>
      </c>
      <c r="I4" s="100">
        <f t="shared" si="0"/>
        <v>2616151.446774622</v>
      </c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15.75" customHeight="1">
      <c r="A5" s="98" t="s">
        <v>630</v>
      </c>
      <c r="B5" s="99">
        <v>0</v>
      </c>
      <c r="C5" s="99">
        <f>'Izvori sredstava_22-27_pomoćno_'!K40</f>
        <v>1174155.724714627</v>
      </c>
      <c r="D5" s="99">
        <f>'Izvori sredstava_22-27_pomoćno_'!S40</f>
        <v>3857581.9936288823</v>
      </c>
      <c r="E5" s="99">
        <f>'Izvori sredstava_22-27_pomoćno_'!AA40</f>
        <v>7429434.823466951</v>
      </c>
      <c r="F5" s="99">
        <f>'Izvori sredstava_22-27_pomoćno_'!AI40</f>
        <v>7532848.5691531729</v>
      </c>
      <c r="G5" s="99">
        <f>'Izvori sredstava_22-27_pomoćno_'!AQ40</f>
        <v>2959202.693124502</v>
      </c>
      <c r="H5" s="99">
        <f>'Izvori sredstava_22-27_pomoćno_'!AY40</f>
        <v>1599467.1436156093</v>
      </c>
      <c r="I5" s="100">
        <f t="shared" si="0"/>
        <v>24552690.947703749</v>
      </c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5.75" customHeight="1">
      <c r="A6" s="98" t="s">
        <v>631</v>
      </c>
      <c r="B6" s="99">
        <v>0</v>
      </c>
      <c r="C6" s="99">
        <f>'Izvori sredstava_22-27_pomoćno_'!K89</f>
        <v>181152.11043270509</v>
      </c>
      <c r="D6" s="99">
        <f>'Izvori sredstava_22-27_pomoćno_'!S89</f>
        <v>201884.78895672952</v>
      </c>
      <c r="E6" s="99">
        <f>'Izvori sredstava_22-27_pomoćno_'!AA89</f>
        <v>338598.35412795329</v>
      </c>
      <c r="F6" s="99">
        <f>'Izvori sredstava_22-27_pomoćno_'!AI89</f>
        <v>205866.73745686223</v>
      </c>
      <c r="G6" s="99">
        <f>'Izvori sredstava_22-27_pomoćno_'!AQ89</f>
        <v>208521.36979028408</v>
      </c>
      <c r="H6" s="99">
        <f>'Izvori sredstava_22-27_pomoćno_'!AY89</f>
        <v>201884.78895672952</v>
      </c>
      <c r="I6" s="100">
        <f t="shared" si="0"/>
        <v>1337908.1497212637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15.75" customHeight="1">
      <c r="A7" s="98" t="s">
        <v>632</v>
      </c>
      <c r="B7" s="99">
        <v>0</v>
      </c>
      <c r="C7" s="101">
        <f>'Izvori sredstava_22-27_pomoćno_'!K96</f>
        <v>37389793.956729494</v>
      </c>
      <c r="D7" s="99">
        <f>'Izvori sredstava_22-27_pomoćno_'!S96</f>
        <v>15048480.222989118</v>
      </c>
      <c r="E7" s="99">
        <f>'Izvori sredstava_22-27_pomoćno_'!AA96</f>
        <v>1150783.1165383593</v>
      </c>
      <c r="F7" s="99">
        <f>'Izvori sredstava_22-27_pomoćno_'!AI96</f>
        <v>4111039.7929386785</v>
      </c>
      <c r="G7" s="99">
        <f>'Izvori sredstava_22-27_pomoćno_'!AQ96</f>
        <v>2904509.3973984607</v>
      </c>
      <c r="H7" s="99">
        <f>'Izvori sredstava_22-27_pomoćno_'!AY96</f>
        <v>3136789.7265728703</v>
      </c>
      <c r="I7" s="100">
        <f t="shared" si="0"/>
        <v>63741396.213166982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15.75" customHeight="1">
      <c r="A8" s="98" t="s">
        <v>633</v>
      </c>
      <c r="B8" s="99">
        <v>0</v>
      </c>
      <c r="C8" s="99">
        <f>'Izvori sredstava_22-27_pomoćno_'!K119</f>
        <v>167338.06742766127</v>
      </c>
      <c r="D8" s="99">
        <f>'Izvori sredstava_22-27_pomoćno_'!S119</f>
        <v>146004.77833820018</v>
      </c>
      <c r="E8" s="99">
        <f>'Izvori sredstava_22-27_pomoćno_'!AA119</f>
        <v>1578310.3265197768</v>
      </c>
      <c r="F8" s="99">
        <f>'Izvori sredstava_22-27_pomoćno_'!AI119</f>
        <v>6057928.2625139365</v>
      </c>
      <c r="G8" s="99">
        <f>'Izvori sredstava_22-27_pomoćno_'!AQ119</f>
        <v>5338391.4958561184</v>
      </c>
      <c r="H8" s="99">
        <f>'Izvori sredstava_22-27_pomoćno_'!AY119</f>
        <v>4840647.9333395278</v>
      </c>
      <c r="I8" s="100">
        <f t="shared" si="0"/>
        <v>18128620.863995221</v>
      </c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5.75" customHeight="1">
      <c r="A9" s="98" t="s">
        <v>634</v>
      </c>
      <c r="B9" s="99">
        <v>0</v>
      </c>
      <c r="C9" s="99">
        <f>'Izvori sredstava_22-27_pomoćno_'!K133</f>
        <v>277350.42872312188</v>
      </c>
      <c r="D9" s="99">
        <f>'Izvori sredstava_22-27_pomoćno_'!S133</f>
        <v>656026.41359171749</v>
      </c>
      <c r="E9" s="99">
        <f>'Izvori sredstava_22-27_pomoćno_'!AA133</f>
        <v>1019378.8160339793</v>
      </c>
      <c r="F9" s="99">
        <f>'Izvori sredstava_22-27_pomoćno_'!AI133</f>
        <v>3681089.1956464034</v>
      </c>
      <c r="G9" s="99">
        <f>'Izvori sredstava_22-27_pomoćno_'!AQ133</f>
        <v>3738487.6559596499</v>
      </c>
      <c r="H9" s="99">
        <f>'Izvori sredstava_22-27_pomoćno_'!AY133</f>
        <v>3531426.3339527478</v>
      </c>
      <c r="I9" s="100">
        <f t="shared" si="0"/>
        <v>12903758.843907621</v>
      </c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5.75" customHeight="1">
      <c r="A10" s="98" t="s">
        <v>635</v>
      </c>
      <c r="B10" s="99">
        <v>0</v>
      </c>
      <c r="C10" s="99">
        <f>'Izvori sredstava_22-27_pomoćno_'!K159</f>
        <v>2381508.0966286175</v>
      </c>
      <c r="D10" s="99">
        <f>'Izvori sredstava_22-27_pomoćno_'!S159</f>
        <v>2077745.9782320149</v>
      </c>
      <c r="E10" s="99">
        <f>'Izvori sredstava_22-27_pomoćno_'!AA159</f>
        <v>7396983.7682505986</v>
      </c>
      <c r="F10" s="99">
        <f>'Izvori sredstava_22-27_pomoćno_'!AI159</f>
        <v>7301193.5399522167</v>
      </c>
      <c r="G10" s="99">
        <f>'Izvori sredstava_22-27_pomoćno_'!AQ159</f>
        <v>2972119.1956464029</v>
      </c>
      <c r="H10" s="99">
        <f>'Izvori sredstava_22-27_pomoćno_'!AY159</f>
        <v>1311933.8996548979</v>
      </c>
      <c r="I10" s="100">
        <f t="shared" si="0"/>
        <v>23441484.478364751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5.75" customHeight="1">
      <c r="A11" s="98" t="s">
        <v>636</v>
      </c>
      <c r="B11" s="99">
        <v>0</v>
      </c>
      <c r="C11" s="99">
        <f>'Izvori sredstava_22-27_pomoćno_'!K182</f>
        <v>376222.11441465357</v>
      </c>
      <c r="D11" s="99">
        <f>'Izvori sredstava_22-27_pomoćno_'!S182</f>
        <v>4469264.1571542341</v>
      </c>
      <c r="E11" s="99">
        <f>'Izvori sredstava_22-27_pomoćno_'!AA182</f>
        <v>3435125.564109371</v>
      </c>
      <c r="F11" s="99">
        <f>'Izvori sredstava_22-27_pomoćno_'!AI182</f>
        <v>3964724.7146270247</v>
      </c>
      <c r="G11" s="99">
        <f>'Izvori sredstava_22-27_pomoćno_'!AQ182</f>
        <v>917175.47119723912</v>
      </c>
      <c r="H11" s="99">
        <f>'Izvori sredstava_22-27_pomoćno_'!AY182</f>
        <v>1446774.6217148926</v>
      </c>
      <c r="I11" s="100">
        <f t="shared" si="0"/>
        <v>14609286.643217416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5.75" customHeight="1">
      <c r="A12" s="97" t="s">
        <v>562</v>
      </c>
      <c r="B12" s="100">
        <v>0</v>
      </c>
      <c r="C12" s="100">
        <f t="shared" ref="C12:H12" si="1">SUM(C2:C11)</f>
        <v>42897279.59118662</v>
      </c>
      <c r="D12" s="100">
        <f t="shared" si="1"/>
        <v>29839019.150517657</v>
      </c>
      <c r="E12" s="100">
        <f t="shared" si="1"/>
        <v>28651368.352800637</v>
      </c>
      <c r="F12" s="100">
        <f t="shared" si="1"/>
        <v>44150219.216854267</v>
      </c>
      <c r="G12" s="100">
        <f t="shared" si="1"/>
        <v>25027832.086511813</v>
      </c>
      <c r="H12" s="100">
        <f t="shared" si="1"/>
        <v>17665578.482848424</v>
      </c>
      <c r="I12" s="100">
        <f t="shared" si="0"/>
        <v>188231296.88071945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5.75" customHeight="1">
      <c r="A13" s="98" t="s">
        <v>637</v>
      </c>
      <c r="B13" s="100">
        <v>0</v>
      </c>
      <c r="C13" s="99">
        <f>'Izvori sredstava_22-27_pomoćno_'!D205+'Izvori sredstava_22-27_pomoćno_'!E205+'Izvori sredstava_22-27_pomoćno_'!F205</f>
        <v>12172962.112821877</v>
      </c>
      <c r="D13" s="99">
        <f>'Izvori sredstava_22-27_pomoćno_'!L205+'Izvori sredstava_22-27_pomoćno_'!M205+'Izvori sredstava_22-27_pomoćno_'!N205</f>
        <v>11482305.414122645</v>
      </c>
      <c r="E13" s="99">
        <f>'Izvori sredstava_22-27_pomoćno_'!T205+'Izvori sredstava_22-27_pomoćno_'!U205+'Izvori sredstava_22-27_pomoćno_'!V205</f>
        <v>10697269.134589858</v>
      </c>
      <c r="F13" s="99">
        <f>'Izvori sredstava_22-27_pomoćno_'!AB205+'Izvori sredstava_22-27_pomoćno_'!AC205+'Izvori sredstava_22-27_pomoćno_'!AD205</f>
        <v>15302492.805375632</v>
      </c>
      <c r="G13" s="99">
        <f>'Izvori sredstava_22-27_pomoćno_'!AJ205+'Izvori sredstava_22-27_pomoćno_'!AK205+'Izvori sredstava_22-27_pomoćno_'!AL205</f>
        <v>10092555.311348554</v>
      </c>
      <c r="H13" s="99">
        <f>'Izvori sredstava_22-27_pomoćno_'!AR205+'Izvori sredstava_22-27_pomoćno_'!AS205+'Izvori sredstava_22-27_pomoćno_'!AT205</f>
        <v>6136762.3686886113</v>
      </c>
      <c r="I13" s="100">
        <f>SUM(C13:H13)</f>
        <v>65884347.14694719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5.75" customHeight="1">
      <c r="A14" s="98" t="s">
        <v>638</v>
      </c>
      <c r="B14" s="100">
        <v>0</v>
      </c>
      <c r="C14" s="99">
        <f>'Izvori sredstava_22-27_pomoćno_'!G205+'Izvori sredstava_22-27_pomoćno_'!I205+'Izvori sredstava_22-27_pomoćno_'!J205</f>
        <v>30724317.478364743</v>
      </c>
      <c r="D14" s="99">
        <f>'Izvori sredstava_22-27_pomoćno_'!O205+'Izvori sredstava_22-27_pomoćno_'!Q205+'Izvori sredstava_22-27_pomoćno_'!R205</f>
        <v>18356713.736395013</v>
      </c>
      <c r="E14" s="99">
        <f>'Izvori sredstava_22-27_pomoćno_'!W205+'Izvori sredstava_22-27_pomoćno_'!Y205+'Izvori sredstava_22-27_pomoćno_'!Z205</f>
        <v>17954099.218210775</v>
      </c>
      <c r="F14" s="99">
        <f>'Izvori sredstava_22-27_pomoćno_'!AE205+'Izvori sredstava_22-27_pomoćno_'!AG205+'Izvori sredstava_22-27_pomoćno_'!AH205</f>
        <v>28847726.411478631</v>
      </c>
      <c r="G14" s="99">
        <f>'Izvori sredstava_22-27_pomoćno_'!AM205+'Izvori sredstava_22-27_pomoćno_'!AO205+'Izvori sredstava_22-27_pomoćno_'!AP205</f>
        <v>14935276.775163259</v>
      </c>
      <c r="H14" s="99">
        <f>'Izvori sredstava_22-27_pomoćno_'!AU205+'Izvori sredstava_22-27_pomoćno_'!AW205+'Izvori sredstava_22-27_pomoćno_'!AX205</f>
        <v>11528816.114159809</v>
      </c>
      <c r="I14" s="100">
        <f>SUM(C14:H14)</f>
        <v>122346949.73377223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5.7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15.7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15.75" customHeight="1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5.75" customHeight="1">
      <c r="A18" s="98"/>
      <c r="B18" s="98"/>
      <c r="C18" s="98"/>
      <c r="D18" s="98"/>
      <c r="E18" s="98"/>
      <c r="F18" s="98"/>
      <c r="G18" s="98"/>
      <c r="H18" s="98"/>
      <c r="I18" s="99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5.75" customHeight="1">
      <c r="A19" s="98"/>
      <c r="B19" s="98"/>
      <c r="C19" s="98"/>
      <c r="D19" s="98"/>
      <c r="E19" s="98"/>
      <c r="F19" s="98"/>
      <c r="G19" s="98"/>
      <c r="H19" s="98"/>
      <c r="I19" s="9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5.7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5.7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5.7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5.7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5.7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5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5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15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15.75" customHeigh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5.7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15.7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15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15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15.7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15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15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15.7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15.7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15.7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15.7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15.7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15.7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15.7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15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15.7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5.7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5.7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5.7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5.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5.7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5.7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5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5.7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5.7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5.7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5.7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5.7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5.7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5.7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5.75" customHeight="1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5.75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5.75" customHeight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5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5.75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5.75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5.7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5.7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5.7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5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5.75" customHeight="1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5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5.7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5.75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5.75" customHeight="1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5.7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5.75" customHeight="1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5.75" customHeight="1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5.75" customHeight="1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5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5.75" customHeight="1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5.7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5.7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5.75" customHeight="1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5.75" customHeight="1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5.75" customHeight="1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5.75" customHeight="1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5.75" customHeight="1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5.75" customHeight="1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5.7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5.75" customHeight="1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5.75" customHeight="1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5.75" customHeight="1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5.75" customHeight="1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5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5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5.7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5.7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5.75" customHeight="1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5.75" customHeight="1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5.75" customHeight="1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5.7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5.75" customHeight="1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5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5.75" customHeight="1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5.7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5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5.7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5.7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5.7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5.75" customHeight="1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5.75" customHeight="1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5.7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5.7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5.7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5.75" customHeight="1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5.75" customHeight="1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5.75" customHeight="1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5.75" customHeight="1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5.75" customHeight="1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5.7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5.7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5.7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5.7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5.7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5.75" customHeight="1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5.75" customHeight="1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5.75" customHeight="1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5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5.75" customHeight="1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5.7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5.75" customHeight="1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5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5.75" customHeight="1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5.75" customHeight="1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5.75" customHeight="1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5.75" customHeight="1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5.75" customHeight="1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5.75" customHeight="1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5.75" customHeight="1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5.75" customHeight="1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5.75" customHeight="1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5.75" customHeight="1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5.75" customHeight="1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5.75" customHeight="1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5.75" customHeight="1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5.75" customHeight="1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5.75" customHeight="1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5.75" customHeight="1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5.75" customHeight="1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5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5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5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5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5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5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5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5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5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5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5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5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5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5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5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5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5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5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5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5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5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5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5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5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5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5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5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5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5.75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5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5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5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5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5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5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5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5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5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5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5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5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5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5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5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5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5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5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5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5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5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5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5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5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5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5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5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5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5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5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5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5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5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5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5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5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5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5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5.75" customHeight="1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5.75" customHeight="1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5.75" customHeight="1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5.75" customHeight="1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5.75" customHeight="1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T-1_Akcijski plan_EUR</vt:lpstr>
      <vt:lpstr>T-2_Izvori sredstava_EUR</vt:lpstr>
      <vt:lpstr>T-3_Strateški projekti_EUR</vt:lpstr>
      <vt:lpstr>Izvori sredstava_22-27_pomoćno_</vt:lpstr>
      <vt:lpstr>ITU ostali projekti - prikaz</vt:lpstr>
      <vt:lpstr>Poglavlje 11.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 Burić</dc:creator>
  <cp:lastModifiedBy>Gordana Komes</cp:lastModifiedBy>
  <cp:lastPrinted>2023-05-09T10:02:42Z</cp:lastPrinted>
  <dcterms:created xsi:type="dcterms:W3CDTF">2023-02-06T10:48:28Z</dcterms:created>
  <dcterms:modified xsi:type="dcterms:W3CDTF">2023-05-09T10:02:52Z</dcterms:modified>
</cp:coreProperties>
</file>